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https://icfesgovco-my.sharepoint.com/personal/cbayona_icfes_gov_co/Documents/Archivo 2021/Raportoj/Judiciales/"/>
    </mc:Choice>
  </mc:AlternateContent>
  <xr:revisionPtr revIDLastSave="0" documentId="8_{962B1606-3E54-4D16-A03C-2C9006434BF4}" xr6:coauthVersionLast="47" xr6:coauthVersionMax="47" xr10:uidLastSave="{00000000-0000-0000-0000-000000000000}"/>
  <bookViews>
    <workbookView xWindow="20370" yWindow="-120" windowWidth="19440" windowHeight="1044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<sst xmlns="http://schemas.openxmlformats.org/spreadsheetml/2006/main" count="7618" uniqueCount="2142">
  <si>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</si>
  <si>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</si>
  <si>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</si>
  <si>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</si>
  <si>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</si>
  <si>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</si>
  <si>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</si>
  <si>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</si>
  <si>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</si>
  <si>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</si>
  <si>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</si>
  <si>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</si>
  <si>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</si>
  <si>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</si>
  <si>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</si>
  <si>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</si>
  <si>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</si>
  <si>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</si>
  <si>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</si>
  <si>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</si>
  <si>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</si>
  <si>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</si>
  <si>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</si>
  <si>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</si>
  <si>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</si>
  <si>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</si>
  <si>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</si>
  <si>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</si>
  <si>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</si>
  <si>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</si>
  <si>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</si>
  <si>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</si>
  <si>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</si>
  <si>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</si>
  <si>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</si>
  <si>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</si>
  <si>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</si>
  <si>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</si>
  <si>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</si>
  <si>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</si>
  <si>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</si>
  <si>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</si>
  <si>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</si>
  <si>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</si>
  <si>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</si>
  <si>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</si>
  <si>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</si>
  <si>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</si>
  <si>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</si>
  <si>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</si>
  <si>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</si>
  <si>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</si>
  <si>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</si>
  <si>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</si>
  <si>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</si>
  <si>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</si>
  <si>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</si>
  <si>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</si>
  <si>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</si>
  <si>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</si>
  <si>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</si>
  <si>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</si>
  <si>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</si>
  <si>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</si>
  <si>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</si>
  <si>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</si>
  <si>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</si>
  <si>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</si>
  <si>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</si>
  <si>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</si>
  <si>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</si>
  <si>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</si>
  <si>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</si>
  <si>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</si>
  <si>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</si>
  <si>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</si>
  <si>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</si>
  <si>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</si>
  <si>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</si>
  <si>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</si>
  <si>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</si>
  <si>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</si>
  <si>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</si>
  <si>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</si>
  <si>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</si>
  <si>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</si>
  <si>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</si>
  <si>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</si>
  <si>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</si>
  <si>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</si>
  <si>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</si>
  <si>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</si>
  <si>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</si>
  <si>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</si>
  <si>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</si>
  <si>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</si>
  <si>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</si>
  <si>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</si>
  <si>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</si>
  <si>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</si>
  <si>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</si>
  <si>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</si>
  <si>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</si>
  <si>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</si>
  <si>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</si>
  <si>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</si>
  <si>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</si>
  <si>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</si>
  <si>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</si>
  <si>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</si>
  <si>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</si>
  <si>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</si>
  <si>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</si>
  <si>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</si>
  <si>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</si>
  <si>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</si>
  <si>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</si>
  <si>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</si>
  <si>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</si>
  <si>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</si>
  <si>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</si>
  <si>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</si>
  <si>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</si>
  <si>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</si>
  <si>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</si>
  <si>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</si>
  <si>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</si>
  <si>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</si>
  <si>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</si>
  <si>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</si>
  <si>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</si>
  <si>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</si>
  <si>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</si>
  <si>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</si>
  <si>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</si>
  <si>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</si>
  <si>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</si>
  <si>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</si>
  <si>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</si>
  <si>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</si>
  <si>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</si>
  <si>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</si>
  <si>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</si>
  <si>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</si>
  <si>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</si>
  <si>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</si>
  <si>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</si>
  <si>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</si>
  <si>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</si>
  <si>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</si>
  <si>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</si>
  <si>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</si>
  <si>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</si>
  <si>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</si>
  <si>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</si>
  <si>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</si>
  <si>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</si>
  <si>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</si>
  <si>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</si>
  <si>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</si>
  <si>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</si>
  <si>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</si>
  <si>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</si>
  <si>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</si>
  <si>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</si>
  <si>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</si>
  <si>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</si>
  <si>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</si>
  <si>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</si>
  <si>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</si>
  <si>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</si>
  <si>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</si>
  <si>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</si>
  <si>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</si>
  <si>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</si>
  <si>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</si>
  <si>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</si>
  <si>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</si>
  <si>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</si>
  <si>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</si>
  <si>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</si>
  <si>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</si>
  <si>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</si>
  <si>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</si>
  <si>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</si>
  <si>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</si>
  <si>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</si>
  <si>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</si>
  <si>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</si>
  <si>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</si>
  <si>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</si>
  <si>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</si>
  <si>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</si>
  <si>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</si>
  <si>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</si>
  <si>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</si>
  <si>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</si>
  <si>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</si>
  <si>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</si>
  <si>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</si>
  <si>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</si>
  <si>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</si>
  <si>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</si>
  <si>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</si>
  <si>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</si>
  <si>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</si>
  <si>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</si>
  <si>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</si>
  <si>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</si>
  <si>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</si>
  <si>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</si>
  <si>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</si>
  <si>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</si>
  <si>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</si>
  <si>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</si>
  <si>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</si>
  <si>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</si>
  <si>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</si>
  <si>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</si>
  <si>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</si>
  <si>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</si>
  <si>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</si>
  <si>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</si>
  <si>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</si>
  <si>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</si>
  <si>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</si>
  <si>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</si>
  <si>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</si>
  <si>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</si>
  <si>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</si>
  <si>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</si>
  <si>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</si>
  <si>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</si>
  <si>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</si>
  <si>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</si>
  <si>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</si>
  <si>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</si>
  <si>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</si>
  <si>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</si>
  <si>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</si>
  <si>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</si>
  <si>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</si>
  <si>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</si>
  <si>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</si>
  <si>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</si>
  <si>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</si>
  <si>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</si>
  <si>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</si>
  <si>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</si>
  <si>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</si>
  <si>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</si>
  <si>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</si>
  <si>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</si>
  <si>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</si>
  <si>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</si>
  <si>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</si>
  <si>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</si>
  <si>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</si>
  <si>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</si>
  <si>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</si>
  <si>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</si>
  <si>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</si>
  <si>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</si>
  <si>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</si>
  <si>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</si>
  <si>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</si>
  <si>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</si>
  <si>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</si>
  <si>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</si>
  <si>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</si>
  <si>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</si>
  <si>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</si>
  <si>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</si>
  <si>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</si>
  <si>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</si>
  <si>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</si>
  <si>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</si>
  <si>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</si>
  <si>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</si>
  <si>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</si>
  <si>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</si>
  <si>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</si>
  <si>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</si>
  <si>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</si>
  <si>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</si>
  <si>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</si>
  <si>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</si>
  <si>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</si>
  <si>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</si>
  <si>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</si>
  <si>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</si>
  <si>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</si>
  <si>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</si>
  <si>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</si>
  <si>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</si>
  <si>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</si>
  <si>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</si>
  <si>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</si>
  <si>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</si>
  <si>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</si>
  <si>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</si>
  <si>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</si>
  <si>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</si>
  <si>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</si>
  <si>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</si>
  <si>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</si>
  <si>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</si>
  <si>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</si>
  <si>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</si>
  <si>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</si>
  <si>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</si>
  <si>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</si>
  <si>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</si>
  <si>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</si>
  <si>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</si>
  <si>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</si>
  <si>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</si>
  <si>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</si>
  <si>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</si>
  <si>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</si>
  <si>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</si>
  <si>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</si>
  <si>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</si>
  <si>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</si>
  <si>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</si>
  <si>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</si>
  <si>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</si>
  <si>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</si>
  <si>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</si>
  <si>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</si>
  <si>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</si>
  <si>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</si>
  <si>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</si>
  <si>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</si>
  <si>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</si>
  <si>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</si>
  <si>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</si>
  <si>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</si>
  <si>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</si>
  <si>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</si>
  <si>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</si>
  <si>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</si>
  <si>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</si>
  <si>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</si>
  <si>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</si>
  <si>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</si>
  <si>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</si>
  <si>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</si>
  <si>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</si>
  <si>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</si>
  <si>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</si>
  <si>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</si>
  <si>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</si>
  <si>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</si>
  <si>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</si>
  <si>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</si>
  <si>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</si>
  <si>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</si>
  <si>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</si>
  <si>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</si>
  <si>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</si>
  <si>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</si>
  <si>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</si>
  <si>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</si>
  <si>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</si>
  <si>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</si>
  <si>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</si>
  <si>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</si>
  <si>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</si>
  <si>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</si>
  <si>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</si>
  <si>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</si>
  <si>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</si>
  <si>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</si>
  <si>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</si>
  <si>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</si>
  <si>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</si>
  <si>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</si>
  <si>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</si>
  <si>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</si>
  <si>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</si>
  <si>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</si>
  <si>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</si>
  <si>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</si>
  <si>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</si>
  <si>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</si>
  <si>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</si>
  <si>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</si>
  <si>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</si>
  <si>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</si>
  <si>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</si>
  <si>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</si>
  <si>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</si>
  <si>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</si>
  <si>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</si>
  <si>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</si>
  <si>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</si>
  <si>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</si>
  <si>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</si>
  <si>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</si>
  <si>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</si>
  <si>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</si>
  <si>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</si>
  <si>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</si>
  <si>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</si>
  <si>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</si>
  <si>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</si>
  <si>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</si>
  <si>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</si>
  <si>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</si>
  <si>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</si>
  <si>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</si>
  <si>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</si>
  <si>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</si>
  <si>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</si>
  <si>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</si>
  <si>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</si>
  <si>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</si>
  <si>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</si>
  <si>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</si>
  <si>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</si>
  <si>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</si>
  <si>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</si>
  <si>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</si>
  <si>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</si>
  <si>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</si>
  <si>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</si>
  <si>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</si>
  <si>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</si>
  <si>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</si>
  <si>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</si>
  <si>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</si>
  <si>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</si>
  <si>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</si>
  <si>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</si>
  <si>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</si>
  <si>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</si>
  <si>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</si>
  <si>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</si>
  <si>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</si>
  <si>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</si>
  <si>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</si>
  <si>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</si>
  <si>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</si>
  <si>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</si>
  <si>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</si>
  <si>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</si>
  <si>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</si>
  <si>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</si>
  <si>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</si>
  <si>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</si>
  <si>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</si>
  <si>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</si>
  <si>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</si>
  <si>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</si>
  <si>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</si>
  <si>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</si>
  <si>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</si>
  <si>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</si>
  <si>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</si>
  <si>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</si>
  <si>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</si>
  <si>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</si>
  <si>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</si>
  <si>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</si>
  <si>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</si>
  <si>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</si>
  <si>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</si>
  <si>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</si>
  <si>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</si>
  <si>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</si>
  <si>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</si>
  <si>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</si>
  <si>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</si>
  <si>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</si>
  <si>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</si>
  <si>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</si>
  <si>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</si>
  <si>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</si>
  <si>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</si>
  <si>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155145</t>
  </si>
  <si>
    <t>646572</t>
  </si>
  <si>
    <t>665672</t>
  </si>
  <si>
    <t>689242</t>
  </si>
  <si>
    <t>788783</t>
  </si>
  <si>
    <t>739056</t>
  </si>
  <si>
    <t>770765</t>
  </si>
  <si>
    <t>775587</t>
  </si>
  <si>
    <t>775637</t>
  </si>
  <si>
    <t>794542</t>
  </si>
  <si>
    <t>714645</t>
  </si>
  <si>
    <t>871669</t>
  </si>
  <si>
    <t>948638</t>
  </si>
  <si>
    <t>877610</t>
  </si>
  <si>
    <t>965019</t>
  </si>
  <si>
    <t>1079611</t>
  </si>
  <si>
    <t>1079911</t>
  </si>
  <si>
    <t>1066314</t>
  </si>
  <si>
    <t>1162758</t>
  </si>
  <si>
    <t>987055</t>
  </si>
  <si>
    <t>1288212</t>
  </si>
  <si>
    <t>1317779</t>
  </si>
  <si>
    <t>1319499</t>
  </si>
  <si>
    <t>1344987</t>
  </si>
  <si>
    <t>1392677</t>
  </si>
  <si>
    <t>796637</t>
  </si>
  <si>
    <t>1392912</t>
  </si>
  <si>
    <t>1392674</t>
  </si>
  <si>
    <t>1394742</t>
  </si>
  <si>
    <t>2007462</t>
  </si>
  <si>
    <t>1348023</t>
  </si>
  <si>
    <t>2006953</t>
  </si>
  <si>
    <t>2008697</t>
  </si>
  <si>
    <t>2018491</t>
  </si>
  <si>
    <t>2018383</t>
  </si>
  <si>
    <t>2067680</t>
  </si>
  <si>
    <t>2032565</t>
  </si>
  <si>
    <t>2021026</t>
  </si>
  <si>
    <t>2070569</t>
  </si>
  <si>
    <t>2032238</t>
  </si>
  <si>
    <t>2082793</t>
  </si>
  <si>
    <t>2070594</t>
  </si>
  <si>
    <t>2129870</t>
  </si>
  <si>
    <t>2121457</t>
  </si>
  <si>
    <t>2130171</t>
  </si>
  <si>
    <t>2127792</t>
  </si>
  <si>
    <t>2137085</t>
  </si>
  <si>
    <t>2141385</t>
  </si>
  <si>
    <t>2200422</t>
  </si>
  <si>
    <t>2198124</t>
  </si>
  <si>
    <t>2142371</t>
  </si>
  <si>
    <t>2141845</t>
  </si>
  <si>
    <t>2141958</t>
  </si>
  <si>
    <t>2142455</t>
  </si>
  <si>
    <t>2142476</t>
  </si>
  <si>
    <t>2142581</t>
  </si>
  <si>
    <t>2143072</t>
  </si>
  <si>
    <t>2142693</t>
  </si>
  <si>
    <t>2143213</t>
  </si>
  <si>
    <t>2143242</t>
  </si>
  <si>
    <t>2147811</t>
  </si>
  <si>
    <t>2145585</t>
  </si>
  <si>
    <t>2143071</t>
  </si>
  <si>
    <t>2143112</t>
  </si>
  <si>
    <t>2143681</t>
  </si>
  <si>
    <t>2143832</t>
  </si>
  <si>
    <t>2143833</t>
  </si>
  <si>
    <t>2145567</t>
  </si>
  <si>
    <t>2146081</t>
  </si>
  <si>
    <t>2146221</t>
  </si>
  <si>
    <t>2152243</t>
  </si>
  <si>
    <t>2144777</t>
  </si>
  <si>
    <t>2153718</t>
  </si>
  <si>
    <t>2145060</t>
  </si>
  <si>
    <t>2145803</t>
  </si>
  <si>
    <t>2145577</t>
  </si>
  <si>
    <t>2145853</t>
  </si>
  <si>
    <t>2146487</t>
  </si>
  <si>
    <t>2148285</t>
  </si>
  <si>
    <t>2146193</t>
  </si>
  <si>
    <t>2146272</t>
  </si>
  <si>
    <t>2146678</t>
  </si>
  <si>
    <t>2144758</t>
  </si>
  <si>
    <t>2147168</t>
  </si>
  <si>
    <t>2153723</t>
  </si>
  <si>
    <t>2154122</t>
  </si>
  <si>
    <t>2148155</t>
  </si>
  <si>
    <t>2148852</t>
  </si>
  <si>
    <t>2145562</t>
  </si>
  <si>
    <t>2149405</t>
  </si>
  <si>
    <t>2149584</t>
  </si>
  <si>
    <t>2150751</t>
  </si>
  <si>
    <t>2150629</t>
  </si>
  <si>
    <t>2153733</t>
  </si>
  <si>
    <t>2159196</t>
  </si>
  <si>
    <t>2159189</t>
  </si>
  <si>
    <t>2152957</t>
  </si>
  <si>
    <t>2144391</t>
  </si>
  <si>
    <t>2153413</t>
  </si>
  <si>
    <t>2153502</t>
  </si>
  <si>
    <t>2166888</t>
  </si>
  <si>
    <t>2155854</t>
  </si>
  <si>
    <t>2155103</t>
  </si>
  <si>
    <t>2155116</t>
  </si>
  <si>
    <t>2155177</t>
  </si>
  <si>
    <t>2166884</t>
  </si>
  <si>
    <t>2155344</t>
  </si>
  <si>
    <t>2155647</t>
  </si>
  <si>
    <t>2155928</t>
  </si>
  <si>
    <t>2155601</t>
  </si>
  <si>
    <t>2156009</t>
  </si>
  <si>
    <t>2164569</t>
  </si>
  <si>
    <t>2157933</t>
  </si>
  <si>
    <t>2159200</t>
  </si>
  <si>
    <t>2158848</t>
  </si>
  <si>
    <t>2152990</t>
  </si>
  <si>
    <t>2166873</t>
  </si>
  <si>
    <t>2160463</t>
  </si>
  <si>
    <t>2161422</t>
  </si>
  <si>
    <t>2177280</t>
  </si>
  <si>
    <t>2162158</t>
  </si>
  <si>
    <t>2162174</t>
  </si>
  <si>
    <t>2166885</t>
  </si>
  <si>
    <t>2162527</t>
  </si>
  <si>
    <t>2162682</t>
  </si>
  <si>
    <t>2164580</t>
  </si>
  <si>
    <t>2164382</t>
  </si>
  <si>
    <t>2164357</t>
  </si>
  <si>
    <t>2167123</t>
  </si>
  <si>
    <t>2165653</t>
  </si>
  <si>
    <t>2166061</t>
  </si>
  <si>
    <t>2166107</t>
  </si>
  <si>
    <t>2166117</t>
  </si>
  <si>
    <t>2166127</t>
  </si>
  <si>
    <t>2167154</t>
  </si>
  <si>
    <t>2175654</t>
  </si>
  <si>
    <t>2166889</t>
  </si>
  <si>
    <t>2167560</t>
  </si>
  <si>
    <t>2168066</t>
  </si>
  <si>
    <t>2168111</t>
  </si>
  <si>
    <t>2190031</t>
  </si>
  <si>
    <t>2168097</t>
  </si>
  <si>
    <t>2174558</t>
  </si>
  <si>
    <t>2171611</t>
  </si>
  <si>
    <t>2171577</t>
  </si>
  <si>
    <t>2173542</t>
  </si>
  <si>
    <t>2172578</t>
  </si>
  <si>
    <t>2176078</t>
  </si>
  <si>
    <t>2152249</t>
  </si>
  <si>
    <t>2171210</t>
  </si>
  <si>
    <t>2177245</t>
  </si>
  <si>
    <t>2179937</t>
  </si>
  <si>
    <t>2170594</t>
  </si>
  <si>
    <t>2177860</t>
  </si>
  <si>
    <t>2178609</t>
  </si>
  <si>
    <t>2178856</t>
  </si>
  <si>
    <t>2179127</t>
  </si>
  <si>
    <t>2179338</t>
  </si>
  <si>
    <t>2179363</t>
  </si>
  <si>
    <t>2180294</t>
  </si>
  <si>
    <t>2185295</t>
  </si>
  <si>
    <t>2180712</t>
  </si>
  <si>
    <t>2181406</t>
  </si>
  <si>
    <t>2181726</t>
  </si>
  <si>
    <t>2180717</t>
  </si>
  <si>
    <t>2183306</t>
  </si>
  <si>
    <t>2184167</t>
  </si>
  <si>
    <t>2184677</t>
  </si>
  <si>
    <t>2185335</t>
  </si>
  <si>
    <t>2185356</t>
  </si>
  <si>
    <t>2187464</t>
  </si>
  <si>
    <t>2188211</t>
  </si>
  <si>
    <t>2189378</t>
  </si>
  <si>
    <t>2189387</t>
  </si>
  <si>
    <t>2189458</t>
  </si>
  <si>
    <t>2189521</t>
  </si>
  <si>
    <t>2189923</t>
  </si>
  <si>
    <t>2190596</t>
  </si>
  <si>
    <t>2192525</t>
  </si>
  <si>
    <t>2191589</t>
  </si>
  <si>
    <t>2191642</t>
  </si>
  <si>
    <t>2194571</t>
  </si>
  <si>
    <t>2192784</t>
  </si>
  <si>
    <t>2195801</t>
  </si>
  <si>
    <t>2196884</t>
  </si>
  <si>
    <t>2193504</t>
  </si>
  <si>
    <t>2198344</t>
  </si>
  <si>
    <t>2198814</t>
  </si>
  <si>
    <t>2202420</t>
  </si>
  <si>
    <t>2198827</t>
  </si>
  <si>
    <t>2199766</t>
  </si>
  <si>
    <t>2201762</t>
  </si>
  <si>
    <t>2201912</t>
  </si>
  <si>
    <t>2202561</t>
  </si>
  <si>
    <t>2207126</t>
  </si>
  <si>
    <t>2208514</t>
  </si>
  <si>
    <t>2208625</t>
  </si>
  <si>
    <t>2209028</t>
  </si>
  <si>
    <t>2213196</t>
  </si>
  <si>
    <t>2209738</t>
  </si>
  <si>
    <t>2209749</t>
  </si>
  <si>
    <t>2213208</t>
  </si>
  <si>
    <t>2196400</t>
  </si>
  <si>
    <t>2213975</t>
  </si>
  <si>
    <t>2214309</t>
  </si>
  <si>
    <t>2216222</t>
  </si>
  <si>
    <t>2216701</t>
  </si>
  <si>
    <t>2217594</t>
  </si>
  <si>
    <t>2217746</t>
  </si>
  <si>
    <t>2219027</t>
  </si>
  <si>
    <t>2165777</t>
  </si>
  <si>
    <t>2042493</t>
  </si>
  <si>
    <t>2165663</t>
  </si>
  <si>
    <t>2164740</t>
  </si>
  <si>
    <t>2152247</t>
  </si>
  <si>
    <t>160118</t>
  </si>
  <si>
    <t>195065</t>
  </si>
  <si>
    <t>274341</t>
  </si>
  <si>
    <t>195082</t>
  </si>
  <si>
    <t>230974</t>
  </si>
  <si>
    <t>234778</t>
  </si>
  <si>
    <t>195066</t>
  </si>
  <si>
    <t>230781</t>
  </si>
  <si>
    <t>308578</t>
  </si>
  <si>
    <t>460231</t>
  </si>
  <si>
    <t>195079</t>
  </si>
  <si>
    <t>155420</t>
  </si>
  <si>
    <t>234767</t>
  </si>
  <si>
    <t>775590</t>
  </si>
  <si>
    <t>230967</t>
  </si>
  <si>
    <t>235049</t>
  </si>
  <si>
    <t>234776</t>
  </si>
  <si>
    <t>1042383</t>
  </si>
  <si>
    <t>274339</t>
  </si>
  <si>
    <t>1127978</t>
  </si>
  <si>
    <t>1287549</t>
  </si>
  <si>
    <t>2200789</t>
  </si>
  <si>
    <t>19001333300120140036500</t>
  </si>
  <si>
    <t>11001032400020150044500</t>
  </si>
  <si>
    <t>11001333501320150007200</t>
  </si>
  <si>
    <t>11001333502420150055100</t>
  </si>
  <si>
    <t>52001333300120160007900</t>
  </si>
  <si>
    <t>19001333300520160015500</t>
  </si>
  <si>
    <t>11001334305920170013400</t>
  </si>
  <si>
    <t>76001233300720160082000</t>
  </si>
  <si>
    <t>11001333502220190021900</t>
  </si>
  <si>
    <t>11001333603220190005100</t>
  </si>
  <si>
    <t>25000234200020180218200</t>
  </si>
  <si>
    <t>52001333300620190021800</t>
  </si>
  <si>
    <t>63001333300520180024700</t>
  </si>
  <si>
    <t>11001334306420190021000</t>
  </si>
  <si>
    <t>63001333300120180024700</t>
  </si>
  <si>
    <t>11001032400020190001700</t>
  </si>
  <si>
    <t>11001333502420200015400</t>
  </si>
  <si>
    <t>23001333300420200020800</t>
  </si>
  <si>
    <t>47001333300420200013700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</si>
  <si>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</si>
  <si>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</si>
  <si>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</si>
  <si>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</si>
  <si>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</si>
  <si>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</si>
  <si>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</si>
  <si>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</si>
  <si>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05837333300120200009500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</si>
  <si>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</si>
  <si>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</si>
  <si>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</si>
  <si>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</si>
  <si>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</si>
  <si>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</si>
  <si>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</si>
  <si>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</si>
  <si>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</si>
  <si>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</si>
  <si>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</si>
  <si>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</si>
  <si>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</si>
  <si>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</si>
  <si>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</si>
  <si>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</si>
  <si>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</si>
  <si>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</si>
  <si>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</si>
  <si>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</si>
  <si>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</si>
  <si>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</si>
  <si>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</si>
  <si>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</si>
  <si>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</si>
  <si>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</si>
  <si>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</si>
  <si>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</si>
  <si>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</si>
  <si>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</si>
  <si>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</si>
  <si>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</si>
  <si>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</si>
  <si>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</si>
  <si>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</si>
  <si>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</si>
  <si>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</si>
  <si>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</si>
  <si>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</si>
  <si>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</si>
  <si>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</si>
  <si>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</si>
  <si>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</si>
  <si>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</si>
  <si>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</si>
  <si>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</si>
  <si>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</si>
  <si>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27001333300120200014500</t>
  </si>
  <si>
    <t>25307333300120200008000</t>
  </si>
  <si>
    <t>73001333300820200013700</t>
  </si>
  <si>
    <t>05001333303220200015600</t>
  </si>
  <si>
    <t>73001333300520200016300</t>
  </si>
  <si>
    <t>05001333300520200014100</t>
  </si>
  <si>
    <t>73001333300420200010100</t>
  </si>
  <si>
    <t>11001333501520200018900</t>
  </si>
  <si>
    <t>76001333300720200010700</t>
  </si>
  <si>
    <t>25269333300220200008300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</si>
  <si>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</si>
  <si>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</si>
  <si>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</si>
  <si>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</si>
  <si>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</si>
  <si>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</si>
  <si>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</si>
  <si>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</si>
  <si>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</si>
  <si>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</si>
  <si>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05837333300120200026000</t>
  </si>
  <si>
    <t>05001333301220200021800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</si>
  <si>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</si>
  <si>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</si>
  <si>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</si>
  <si>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</si>
  <si>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</si>
  <si>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</si>
  <si>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</si>
  <si>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</si>
  <si>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</si>
  <si>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</si>
  <si>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</si>
  <si>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</si>
  <si>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08001333300620200014000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</si>
  <si>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</si>
  <si>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</si>
  <si>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</si>
  <si>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</si>
  <si>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</si>
  <si>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</si>
  <si>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</si>
  <si>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</si>
  <si>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</si>
  <si>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</si>
  <si>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</si>
  <si>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</si>
  <si>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</si>
  <si>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</si>
  <si>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</si>
  <si>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</si>
  <si>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</si>
  <si>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</si>
  <si>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</si>
  <si>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</si>
  <si>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</si>
  <si>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</si>
  <si>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</si>
  <si>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</si>
  <si>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</si>
  <si>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</si>
  <si>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</si>
  <si>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</si>
  <si>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</si>
  <si>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</si>
  <si>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</si>
  <si>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</si>
  <si>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</si>
  <si>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</si>
  <si>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</si>
  <si>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</si>
  <si>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</si>
  <si>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</si>
  <si>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</si>
  <si>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</si>
  <si>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</si>
  <si>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</si>
  <si>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</si>
  <si>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68001333301220200013900</t>
  </si>
  <si>
    <t>73001333300220200013500</t>
  </si>
  <si>
    <t>85001333300120200009100</t>
  </si>
  <si>
    <t>11001333502920200015600</t>
  </si>
  <si>
    <t>68679333300120210000900</t>
  </si>
  <si>
    <t>50001333300220200011000</t>
  </si>
  <si>
    <t>11001333502920210003500</t>
  </si>
  <si>
    <t>05001333303120200032200</t>
  </si>
  <si>
    <t>11001334205720200017800</t>
  </si>
  <si>
    <t>85001333300120200013200</t>
  </si>
  <si>
    <t>66001333300620200015200</t>
  </si>
  <si>
    <t>05837333300220200009300</t>
  </si>
  <si>
    <t>05837333300220200009400</t>
  </si>
  <si>
    <t>85001333300120200009200</t>
  </si>
  <si>
    <t>11001333502620200015800</t>
  </si>
  <si>
    <t>85001333300120200014100</t>
  </si>
  <si>
    <t>19001333300320200006700</t>
  </si>
  <si>
    <t>27001333300320200013600</t>
  </si>
  <si>
    <t>86001333100120200009100</t>
  </si>
  <si>
    <t>05001333302020200013900</t>
  </si>
  <si>
    <t>25899333300320200015700</t>
  </si>
  <si>
    <t>20001333300620200014200</t>
  </si>
  <si>
    <t>23001333300520200020900</t>
  </si>
  <si>
    <t>76001333301620200007200</t>
  </si>
  <si>
    <t>76147333300220210009200</t>
  </si>
  <si>
    <t>20001333300220200010500</t>
  </si>
  <si>
    <t>41001333300720200016000</t>
  </si>
  <si>
    <t>76109333300220190014800</t>
  </si>
  <si>
    <t>15001333301120200007300</t>
  </si>
  <si>
    <t>76109333300220200010300</t>
  </si>
  <si>
    <t>19001333300220200008800</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</si>
  <si>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</si>
  <si>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</si>
  <si>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</si>
  <si>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</si>
  <si>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</si>
  <si>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</si>
  <si>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</si>
  <si>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</si>
  <si>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</si>
  <si>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</si>
  <si>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19001333100220110042400</t>
  </si>
  <si>
    <t>19001333100520100030700</t>
  </si>
  <si>
    <t>19001333100120120005700</t>
  </si>
  <si>
    <t>19001333100320120004700</t>
  </si>
  <si>
    <t>19001333100320120007900</t>
  </si>
  <si>
    <t>19001333100220120007900</t>
  </si>
  <si>
    <t>19001333300920170015100</t>
  </si>
  <si>
    <t>19001230000020120018100</t>
  </si>
  <si>
    <t>11001310303620180012000</t>
  </si>
  <si>
    <t>19001333300420190022800</t>
  </si>
  <si>
    <t>DEMANDADO</t>
  </si>
  <si>
    <t>DEMANDANTE</t>
  </si>
  <si>
    <t>38144746 | Alba Marcela Ramos Calderón</t>
  </si>
  <si>
    <t>80854567 | Jose Gabriel Calderon Garcia</t>
  </si>
  <si>
    <t>52808600 | Jacklyn Alejandra Casas Patiño</t>
  </si>
  <si>
    <t>53082105 | Lilian Karina Martinez</t>
  </si>
  <si>
    <t>MEDIANTE COMUNICACION ICFES NO. TH/2010-035 DEL 22/01/2010 SE LE INFORMO A LA DEMANDANTE LA SUPRESION DEL EMPLEO SECRETARIO EJECUTIVO 4210 GRADO 16 EN CARRERA ADMINISTRATIVA DE LA PLANTA GLOBAL DEL ICFES, EN DONDE SE LE OTORGABA LA OPCIÓN DE RECIBIR INDEM</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</si>
  <si>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</si>
  <si>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</si>
  <si>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</si>
  <si>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</si>
  <si>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</si>
  <si>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</si>
  <si>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</si>
  <si>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</si>
  <si>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</si>
  <si>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</si>
  <si>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</si>
  <si>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</si>
  <si>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</si>
  <si>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</si>
  <si>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</si>
  <si>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</si>
  <si>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1.EL INSTITUTO COLOMBIANO PARA LA EVALUACIÓN DE LA EDUCACIÓNICFES CELEBRÓ CON EL DEMANDANTE GIOVANNY ANDRES GARCÍA RODRÍGUEZ, EL CONTRATO DE PRESTACIÓN DE SERVICIOS PROFESIONALES Y DE APOYO A LA GESTIÓN NO.82 DEL 26 DE ENERO DE 2015. 2.MANIFIESTA LA PARTE</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</si>
  <si>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</si>
  <si>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</si>
  <si>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</si>
  <si>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</si>
  <si>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</si>
  <si>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</si>
  <si>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</si>
  <si>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</si>
  <si>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</si>
  <si>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</si>
  <si>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</si>
  <si>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</si>
  <si>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</si>
  <si>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</si>
  <si>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</si>
  <si>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</si>
  <si>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</si>
  <si>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</si>
  <si>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</si>
  <si>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</si>
  <si>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</si>
  <si>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</si>
  <si>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1. MEDIANTE RESOLUCIÓN 000079 DEL 30 DE ENERO DE 2017, LA ENTIDAD DEMANDADA NOMBRÓ EN EL CARGO DE SUBIDRECTOR DE ÁREA, GRADO 2 DE LA PLANTA EMPLEADOS. 2. LA REGISTRADURIA NACIONAL DEL ESTADO CIVIL, ESTABLECIÓ EL CALENDARIO ELECTORAL PARA LAS ELECCIONES DE</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</si>
  <si>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</si>
  <si>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</si>
  <si>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</si>
  <si>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</si>
  <si>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</si>
  <si>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</si>
  <si>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</si>
  <si>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LABORA PARA LA ENTIDAD DEMANDADA (MINISTERIO DE EDUCACIÓN) COMO DOCENTE EN PROPIEDAD EN EL DEPARTAMENTO DE CÓRDOBA, MUNICIPIO DE CERETE. 2. LA PARTE DEMANDANTE PARTICIPÓ EN LA CONVOCATORIA AL PROCESO DE EVALUACIÓN DE CARÁCTER DIAGNÓ</t>
  </si>
  <si>
    <t>1. La parte demandante ha prestado sus servicios como docente oficial al servicio de la ciudad de Santa Marta. 2.La parte demandante presentó una evaluación con carácter diagnóstico, con el fin de realizar una reubicación salarial del grado 2 nivel c lice</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</si>
  <si>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</si>
  <si>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</si>
  <si>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</si>
  <si>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</si>
  <si>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</si>
  <si>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</si>
  <si>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</si>
  <si>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</si>
  <si>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</si>
  <si>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</si>
  <si>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</si>
  <si>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</si>
  <si>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</si>
  <si>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</si>
  <si>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</si>
  <si>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</si>
  <si>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</si>
  <si>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</si>
  <si>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</si>
  <si>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</si>
  <si>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</si>
  <si>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</si>
  <si>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</si>
  <si>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</si>
  <si>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</si>
  <si>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</si>
  <si>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</si>
  <si>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</si>
  <si>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</si>
  <si>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</si>
  <si>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</si>
  <si>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</si>
  <si>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</si>
  <si>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</si>
  <si>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</si>
  <si>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</si>
  <si>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</si>
  <si>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</si>
  <si>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</si>
  <si>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</si>
  <si>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</si>
  <si>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</si>
  <si>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</si>
  <si>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</si>
  <si>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</si>
  <si>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</si>
  <si>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</si>
  <si>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</si>
  <si>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</si>
  <si>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</si>
  <si>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</si>
  <si>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</si>
  <si>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MI MANDANTE, SEÑOR(A) LOAIZA MEZA LUZ AMERICA, ES DOCENTE EN PROPIEDAD NOMBRADO BAJO EL DECRETO 1278 DE 2002; HA PRESTADO SUS SERVICIOS EN EL SECTOR EDUCATIVO AL DEPARTAMENTO DE(L) VALLE DEL CAUCA   MUNICIPIO DE(L) CALI, CONFORME AL CERTIFICADO DE TIEM</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</si>
  <si>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</si>
  <si>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</si>
  <si>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</si>
  <si>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</si>
  <si>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</si>
  <si>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</si>
  <si>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</si>
  <si>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</si>
  <si>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</si>
  <si>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</si>
  <si>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</si>
  <si>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</si>
  <si>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</si>
  <si>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</si>
  <si>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</si>
  <si>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</si>
  <si>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</si>
  <si>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</si>
  <si>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</si>
  <si>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</si>
  <si>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</si>
  <si>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</si>
  <si>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LA PARTE DEMANDANTE HA PRESTADO SUS SERVICIOS COMO DOCENTE OFICIAL AL SERVICIO DEL DEPARTAMENTO DEL ATLÁNTICO. LA PARTE DEMANDANTE PRESENTÓ UNA EVALUACIÓN CON CARÁCTER DIAGNÓSTICO, CON EL FIN DE REALIZAR UNA REUBICACIÓN SALARIAL. MEDIANTE REPORTE DE RESUL</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</si>
  <si>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</si>
  <si>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</si>
  <si>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</si>
  <si>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</si>
  <si>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</si>
  <si>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</si>
  <si>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</si>
  <si>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</si>
  <si>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</si>
  <si>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</si>
  <si>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</si>
  <si>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</si>
  <si>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</si>
  <si>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</si>
  <si>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</si>
  <si>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</si>
  <si>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</si>
  <si>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</si>
  <si>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</si>
  <si>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</si>
  <si>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</si>
  <si>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</si>
  <si>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</si>
  <si>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</si>
  <si>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</si>
  <si>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</si>
  <si>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</si>
  <si>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</si>
  <si>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</si>
  <si>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</si>
  <si>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</si>
  <si>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</si>
  <si>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</si>
  <si>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</si>
  <si>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</si>
  <si>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</si>
  <si>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</si>
  <si>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</si>
  <si>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</si>
  <si>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</si>
  <si>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</si>
  <si>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labora como docente en propiedad nombrado bajo el decreto 1278 del 2002. 2. La parte demandante presentó la evaluación con carácter diagnóstica formativa y la superó. 3. La parte demandante solicitó su ascenso en el escalafón. 4. Me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</si>
  <si>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</si>
  <si>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1.	LA PARTE DEMANDANTE PARTICIPÓ EN LA ECDF COHORTE III, CON EL FIN DE ASCENDER EN EL ESCALAFÓN NACIONAL DE DOCENTES. 2.	LA ENTIDAD DEMANDADA PUBLICÓ LOS RESULTADOS DE LA EVALUACIÓN, SEGÚN LOS CUALES LA PARTE DEMANDANTE NO APROBÓ LA EVALUACIÓN. 3.	LA PART</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</si>
  <si>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</si>
  <si>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</si>
  <si>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</si>
  <si>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</si>
  <si>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</si>
  <si>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</si>
  <si>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</si>
  <si>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</si>
  <si>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</si>
  <si>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</si>
  <si>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</si>
  <si>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</si>
  <si>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</si>
  <si>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</si>
  <si>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1.EL ACTO ADMINISTRATIVO A IMPUGNAR ES EL CONTENIDO EN OFICIO SIN NÚMERO DE 26 DE AGOSTO DE 2019, MEDIANTE LA CUAL SE REGISTRÓ UN PUNTAJE GLOBAL DE 77,06 y 75,99 CON ANOTACIÓN DE NO APROBADO, NEGANDO LA REUBICACION SALARIAL DEL GRADO 3,NIVEL B, MAESTRÍA A</t>
  </si>
  <si>
    <t>1. LA PARTE DEMANDANTE SOLICITA LA NULIDAD DEL OFICIO VAL2019EE011661 DEL 13 DE DICIEMBRE DE 2019, DEL OFICIO 2020-EE-009197 DEL 20 DE ENERO DE 2020 Y DEL OFICIO 20202100162791 DEL 03 DE FEBRERO DE 2020. 2. LA PARTE DEMANDANTE LABORA PARA LA ENTIDAD DEMAN</t>
  </si>
  <si>
    <t>1. POR MEDIO DE LA RESOLUCIÓN 18407 DEL 28 DE NOVIEMBRE DEL 2018, LA ENTIDAD DEMANDADA ESTABLECIÓ REGLAS Y ESTRUCTURÓ EL PROCESO DE EVALUACIÓN DE CARÁCTER DIAGNOSTICO FORMATIVA DE QUE TRATAN LOS ARTICULOS 35 Y 36 N.2 DEL DECRETO 1278 DEL 2002, PROCESO QUE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</si>
  <si>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</si>
  <si>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parte demandante ha prestado sus servicios como docente oficial al servicio de la ciudad de Bogotá. 2.La parte demandante presentó una evaluación con carácter diagnóstico, con el fin de realizar una reubicación salarial del grado 3 nivel b  maestría</t>
  </si>
  <si>
    <t>MI PODERDANTE SE DESENPEÑA COMO DOCENTE OFICAL EN LOS SIGUIENTES TERMINOS. 2. PARA EFECTOS DE QUE LOS DOCENTES OFICIALES REGIDOS POR EL DECRETO 1278 DE 2020(ESTATUTO DE LA PROFESIONALIZACION DOCENTE) PUEDAN ASCENDER Y SER REUBUCADOS SALARAIALMENTE EN EL E</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</si>
  <si>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</si>
  <si>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</si>
  <si>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</si>
  <si>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</si>
  <si>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</si>
  <si>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</si>
  <si>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</si>
  <si>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</si>
  <si>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</si>
  <si>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</si>
  <si>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</si>
  <si>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2003-006</t>
  </si>
  <si>
    <t>SE CONDENE A LOS DEMANDADOS AL PAGO DE LOS INTERESES CAUSADOS AL ICFES,ASI COMO EL REEMBOLSO DE LAS SUMAS DE DINERO PAGADAS COMO CONSECUENCIA DE DAR CUMPLIMIENTO A LA ORDEN JUDICIAL PROFERIDA EN EL PROCESO DE REPARACION DIRECTA CON NUMERO DE RAD. 2003-099</t>
  </si>
  <si>
    <t>SE CONDENE A LOS DEMANDADOS AL PAGO DE LOS INTERESES CAUSADOS AL ICFES,ASI COMO EL REEMBOLSO DE LAS SUMAS DE DINERO PAGADAS COMO CONSECUENCIA DE DAR CUMPLIMIENTO A LA ORDEN JUDICIAL PROFERIDA EN EL PROCESO DE REPARACION DIRECTA CON NUMERO DE RAD.2003-1246</t>
  </si>
  <si>
    <t>1. ENTRE LAS ENTIDADES SE SUSCRIBIÓ CONTRATO INTERADMINISTRATIVO NO. 165 DE 2013 EL CUAL TENÍA COMO OBJETO ADELANTAR LAS ACCIONES Y OPERACIONES REQUERIDAS PARA EL REGISTRO, CITACIÓN, IMPRESIÓN, EMPAQUE, DISTRIBUCIÓN, APLICACIÓN, PROCESAMIENTO, PUBLICACIÓN</t>
  </si>
  <si>
    <t>SE CONDENE A LOS DEMANDADOS AL PAGO DE LOS INTERESES CAUSADOS AL ICFES,ASI COMO EL REEMBOLSO DE LAS SUMAS DE DINERO PAGADAS COMO CONSECUENCIA DE DAR CUMPLIMIENTO A LA ORDEN JUDICIAL PROFERIDA EN EL PROCESO DE REPARACION DIRECTA CON NUMERO DE RAD. 2003-002</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</si>
  <si>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</si>
  <si>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</si>
  <si>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</si>
  <si>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</si>
  <si>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EL ICFES ADQUIRIO LAS OFICINAS 403 Y 404 DEL EDIFICIO ÁNGEL DE LA CIUDAD DE BOGOTA, LAS CUALES TENÍAN FOLIO DE MATRICULA INDEPENDIENTE, NO OBSTANTE LO ANTERIOR Y LUEGO DE PROCESO ADMINISTRATIVO LLEVADO ANTE LA OFICINA DE INSTRUMENTOS PÚBLICOS SE DETERMINÓ</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</si>
  <si>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</si>
  <si>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</si>
  <si>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ORDINARIO CIVIL</t>
  </si>
  <si>
    <t>PROTECCION DE LOS DERECHOS E INTERESES COLECTIVOS</t>
  </si>
  <si>
    <t>REPARACION DIRECTA</t>
  </si>
  <si>
    <t>NULIDAD SIMPLE</t>
  </si>
  <si>
    <t>ACCION DE REPETICION</t>
  </si>
  <si>
    <t>DECLARATIVO ESPECIAL - DIVISORIO</t>
  </si>
  <si>
    <t>JUZGADO 23 ADMINISTRATIVO DE BOGOTA</t>
  </si>
  <si>
    <t>JUZGADO 05 ADMINISTRATIVO ORAL DE BARRANQUILLA</t>
  </si>
  <si>
    <t>JUZGADO 03 ADMINISTRATIVO ORAL DE POPAYAN</t>
  </si>
  <si>
    <t>DESPACHO 00 DE LA SECCION PRIMERA DEL TRIBUNAL ADMINISTRATIVO DE CUNDINAMARCA</t>
  </si>
  <si>
    <t>JUZGADO 01 ADMINISTRATIVO ORAL DE POPAYAN</t>
  </si>
  <si>
    <t>DESPACHO 00 DE LA SECCION PRIMERA DEL CONSEJO DE ESTADO</t>
  </si>
  <si>
    <t>DESPACHO 09 DEL TRIBUNAL ADMINISTRATIVO ORAL DE VALLE</t>
  </si>
  <si>
    <t>DESPACHO 00 DE LA SECCION SEGUNDA MIXTA DEL TRIBUNAL ADMINISTRATIVO DE CUNDINAMARCA</t>
  </si>
  <si>
    <t>JUZGADO 02 ADMINISTRATIVO ORAL DE CALI</t>
  </si>
  <si>
    <t>JUZGADO 13 ADMINISTRATIVO ORAL DE LA SECCION SEGUNDA DE BOGOTA</t>
  </si>
  <si>
    <t>JUZGADO 11 ADMINISTRATIVO ORAL DE BARRANQUILLA</t>
  </si>
  <si>
    <t>JUZGADO 24 ADMINISTRATIVO ORAL DE LA SECCION SEGUNDA DE BOGOTA</t>
  </si>
  <si>
    <t>JUZGADO 01 ADMINISTRATIVO ORAL DE PASTO</t>
  </si>
  <si>
    <t>JUZGADO 05 ADMINISTRATIVO ORAL DE POPAYAN</t>
  </si>
  <si>
    <t>JUZGADO 59 ADMINISTRATIVO DE LA SECCION TERCERA DE BOGOTA</t>
  </si>
  <si>
    <t>JUZGADO 35 ADMINISTRATIVO ORAL DE LA SECCION TERCERA DE BOGOTA</t>
  </si>
  <si>
    <t>JUZGADO 03 ADMINISTRATIVO ORAL DE IBAGUE</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</si>
  <si>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</si>
  <si>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</si>
  <si>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</si>
  <si>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</si>
  <si>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</si>
  <si>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</si>
  <si>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</si>
  <si>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</si>
  <si>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</si>
  <si>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</si>
  <si>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</si>
  <si>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</si>
  <si>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</si>
  <si>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</si>
  <si>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</si>
  <si>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</si>
  <si>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</si>
  <si>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</si>
  <si>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06 ADMINISTRATIVO ORAL DE PASTO</t>
  </si>
  <si>
    <t>JUZGADO 05 ADMINISTRATIVO ORAL DE ARMENIA - QUINDIO</t>
  </si>
  <si>
    <t>JUZGADO 64 ADMINISTRATIVO DE LA SECCION TERCERA DE BOGOTA</t>
  </si>
  <si>
    <t>JUZGADO 01 ADMINISTRATIVO ORAL DE ARMENIA - QUINDIO</t>
  </si>
  <si>
    <t>JUZGADO 04 ADMINISTRATIVO ORAL DE MONTERIA</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</si>
  <si>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</si>
  <si>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</si>
  <si>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</si>
  <si>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</si>
  <si>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</si>
  <si>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</si>
  <si>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</si>
  <si>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</si>
  <si>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</si>
  <si>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</si>
  <si>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</si>
  <si>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</si>
  <si>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</si>
  <si>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</si>
  <si>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</si>
  <si>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</si>
  <si>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</si>
  <si>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</si>
  <si>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</si>
  <si>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</si>
  <si>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</si>
  <si>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</si>
  <si>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</si>
  <si>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</si>
  <si>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</si>
  <si>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</si>
  <si>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</si>
  <si>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</si>
  <si>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</si>
  <si>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</si>
  <si>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</si>
  <si>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</si>
  <si>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</si>
  <si>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</si>
  <si>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</si>
  <si>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</si>
  <si>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02 ADMINISTRATIVO ORAL DE QUIBDO</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</si>
  <si>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</si>
  <si>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</si>
  <si>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</si>
  <si>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</si>
  <si>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</si>
  <si>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07 ADMINISTRATIVO ORAL DE CALI</t>
  </si>
  <si>
    <t>JUZGADO 02 ADMINISTRATIVO ORAL DE FACATATIVA</t>
  </si>
  <si>
    <t>JUZGADO 02 ADMINISTRATIVO ORAL DE ARMENIA - QUINDIO</t>
  </si>
  <si>
    <t>JUZGADO 04 ADMINISTRATIVO ORAL DE VALLEDUPAR</t>
  </si>
  <si>
    <t>JUZGADO 04 ADMINISTRATIVO ORAL DE NEIVA</t>
  </si>
  <si>
    <t>JUZGADO 03 ADMINISTRATIVO ORAL DE DUITAMA</t>
  </si>
  <si>
    <t>JUZGADO 01 ADMINISTRATIVO ORAL DE SINCELEJO</t>
  </si>
  <si>
    <t>JUZGADO 09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</si>
  <si>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</si>
  <si>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</si>
  <si>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</si>
  <si>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</si>
  <si>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</si>
  <si>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</si>
  <si>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</si>
  <si>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06 ADMINISTRATIVO ORAL DE BARRANQUILLA</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</si>
  <si>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</si>
  <si>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</si>
  <si>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</si>
  <si>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</si>
  <si>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</si>
  <si>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</si>
  <si>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</si>
  <si>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</si>
  <si>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</si>
  <si>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</si>
  <si>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</si>
  <si>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</si>
  <si>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</si>
  <si>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</si>
  <si>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</si>
  <si>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</si>
  <si>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</si>
  <si>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</si>
  <si>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</si>
  <si>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</si>
  <si>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</si>
  <si>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</si>
  <si>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</si>
  <si>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</si>
  <si>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12 ADMINISTRATIVO ORAL DE BUCARAMANGA</t>
  </si>
  <si>
    <t>JUZGADO 02 ADMINISTRATIVO ORAL DE IBAGUE</t>
  </si>
  <si>
    <t>JUZGADO 01 ADMINISTRATIVO ORAL DE YOPAL</t>
  </si>
  <si>
    <t>JUZGADO 29 ADMINISTRATIVO ORAL DE LA SECCION SEGUNDA DE BOGOTA</t>
  </si>
  <si>
    <t>JUZGADO 02 ADMINISTRATIVO ORAL DE VILLAVICENCIO</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</si>
  <si>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</si>
  <si>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</si>
  <si>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</si>
  <si>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</si>
  <si>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</si>
  <si>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</si>
  <si>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01 ADMINISTRATIVO DE MOCOA</t>
  </si>
  <si>
    <t>JUZGADO 20 ADMINISTRATIVO ORAL DE MEDELLIN</t>
  </si>
  <si>
    <t>JUZGADO 06 ADMINISTRATIVO ORAL DE VALLEDUPAR</t>
  </si>
  <si>
    <t>JUZGADO 05 ADMINISTRATIVO ORAL DE MONTERIA</t>
  </si>
  <si>
    <t>JUZGADO 16 ADMINISTRATIVO ORAL DE CALI</t>
  </si>
  <si>
    <t>JUZGADO 02 ADMINISTRATIVO ORAL DE CARTAGO</t>
  </si>
  <si>
    <t>JUZGADO 02 ADMINISTRATIVO ORAL DE VALLEDUPAR</t>
  </si>
  <si>
    <t>JUZGADO 07 ADMINISTRATIVO ORAL DE NEIVA</t>
  </si>
  <si>
    <t>JUZGADO 02 ADMINISTRATIVO ORAL DE BUENAVENTURA</t>
  </si>
  <si>
    <t>JUZGADO 11 ADMINISTRATIVO ORAL DE TUNJA</t>
  </si>
  <si>
    <t>JUZGADO 02 ADMINISTRATIVO ORAL DE POPAYAN</t>
  </si>
  <si>
    <t>JUZGADO 63 CIVIL MUNICIPAL DE BOGOTA</t>
  </si>
  <si>
    <t>JUZGADO 05 ADMINISTRATIVO DE POPAYAN</t>
  </si>
  <si>
    <t>JUZGADO 06 ADMINISTRATIVO DE POPAYAN</t>
  </si>
  <si>
    <t>JUZGADO 02 ADMINISTRATIVO DE POPAYAN</t>
  </si>
  <si>
    <t>JUZGADO 01 ADMINISTRATIVO DE POPAYAN</t>
  </si>
  <si>
    <t>DESPACHO 00 DE LA SECCION TERCERA DEL TRIBUNAL ADMINISTRATIVO ORAL DE CUNDINAMARCA</t>
  </si>
  <si>
    <t>JUZGADO 03 ADMINISTRATIVO DE POPAYAN</t>
  </si>
  <si>
    <t>JUZGADO 09 ADMINISTRATIVO ORAL DE POPAYAN</t>
  </si>
  <si>
    <t>DESPACHO 00 DEL TRIBUNAL ADMINISTRATIVO ORAL DE CAUCA</t>
  </si>
  <si>
    <t>JUZGADO 36 CIVIL DEL CIRCUITO DE BOGOTA</t>
  </si>
  <si>
    <t>JUZGADO 04 ADMINISTRATIVO ORAL DE POPAYAN</t>
  </si>
  <si>
    <t>BOGOTA-BOGOTA, D.C.</t>
  </si>
  <si>
    <t>ATLANTICO-BARRANQUILLA</t>
  </si>
  <si>
    <t>CAUCA-POPAYAN</t>
  </si>
  <si>
    <t>VALLE DEL CAUCA-CALI</t>
  </si>
  <si>
    <t>NARIÑO-PASTO</t>
  </si>
  <si>
    <t>TOLIMA-VENADILLO</t>
  </si>
  <si>
    <t>NORTE DE SANTANDER-OCAÑA</t>
  </si>
  <si>
    <t>QUINDIO-ARMENIA</t>
  </si>
  <si>
    <t>NARIÑO-EL TAMBO</t>
  </si>
  <si>
    <t>CORDOBA-MONTERIA</t>
  </si>
  <si>
    <t>MAGDALENA-SANTA MARTA</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</si>
  <si>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</si>
  <si>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</si>
  <si>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</si>
  <si>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</si>
  <si>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</si>
  <si>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</si>
  <si>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</si>
  <si>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</si>
  <si>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</si>
  <si>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</si>
  <si>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</si>
  <si>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</si>
  <si>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</si>
  <si>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</si>
  <si>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</si>
  <si>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</si>
  <si>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</si>
  <si>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</si>
  <si>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</si>
  <si>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</si>
  <si>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</si>
  <si>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</si>
  <si>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</si>
  <si>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</si>
  <si>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CASANARE-YOPAL</t>
  </si>
  <si>
    <t>CASANARE-YOPAL/CASANARE-TAURAMENA</t>
  </si>
  <si>
    <t>PUTUMAYO-MOCOA</t>
  </si>
  <si>
    <t>VALLE DEL CAUCA-GUADALAJARA DE BUGA</t>
  </si>
  <si>
    <t>VALLE DEL CAUCA-BUENAVENTURA</t>
  </si>
  <si>
    <t>39703076</t>
  </si>
  <si>
    <t>72298677</t>
  </si>
  <si>
    <t>29621873</t>
  </si>
  <si>
    <t>32734968</t>
  </si>
  <si>
    <t>25692650</t>
  </si>
  <si>
    <t>9732647</t>
  </si>
  <si>
    <t>22389197</t>
  </si>
  <si>
    <t>31838224</t>
  </si>
  <si>
    <t>79791177</t>
  </si>
  <si>
    <t>66681934</t>
  </si>
  <si>
    <t>4399176</t>
  </si>
  <si>
    <t>55302074</t>
  </si>
  <si>
    <t>80854895</t>
  </si>
  <si>
    <t>59816413</t>
  </si>
  <si>
    <t>1112464828</t>
  </si>
  <si>
    <t>85468430</t>
  </si>
  <si>
    <t>52829591</t>
  </si>
  <si>
    <t>80240264</t>
  </si>
  <si>
    <t>6024512</t>
  </si>
  <si>
    <t>805017388</t>
  </si>
  <si>
    <t>1091681979</t>
  </si>
  <si>
    <t>80771638</t>
  </si>
  <si>
    <t>9999999263870</t>
  </si>
  <si>
    <t>6428464</t>
  </si>
  <si>
    <t>60370314</t>
  </si>
  <si>
    <t>11636100</t>
  </si>
  <si>
    <t>7173446</t>
  </si>
  <si>
    <t>1098743038</t>
  </si>
  <si>
    <t>79215830</t>
  </si>
  <si>
    <t>1083813884</t>
  </si>
  <si>
    <t>1032408035</t>
  </si>
  <si>
    <t>41914997</t>
  </si>
  <si>
    <t>1026565861</t>
  </si>
  <si>
    <t>52471170</t>
  </si>
  <si>
    <t>80233946</t>
  </si>
  <si>
    <t>35489589</t>
  </si>
  <si>
    <t>1094282801</t>
  </si>
  <si>
    <t>1087753376</t>
  </si>
  <si>
    <t>79402429</t>
  </si>
  <si>
    <t>1087427061</t>
  </si>
  <si>
    <t>52208052</t>
  </si>
  <si>
    <t>94356593</t>
  </si>
  <si>
    <t>1086363766</t>
  </si>
  <si>
    <t>25021726</t>
  </si>
  <si>
    <t>8001554136</t>
  </si>
  <si>
    <t>24606522</t>
  </si>
  <si>
    <t>79953252</t>
  </si>
  <si>
    <t>79797290</t>
  </si>
  <si>
    <t>1100684554</t>
  </si>
  <si>
    <t>39047821</t>
  </si>
  <si>
    <t>51657384</t>
  </si>
  <si>
    <t>53008973</t>
  </si>
  <si>
    <t>39709481</t>
  </si>
  <si>
    <t>39573809</t>
  </si>
  <si>
    <t>71191376</t>
  </si>
  <si>
    <t>71350437</t>
  </si>
  <si>
    <t>82331419</t>
  </si>
  <si>
    <t>1075225490</t>
  </si>
  <si>
    <t>26367159</t>
  </si>
  <si>
    <t>73581119</t>
  </si>
  <si>
    <t>7171161</t>
  </si>
  <si>
    <t>80489737</t>
  </si>
  <si>
    <t>1143120580</t>
  </si>
  <si>
    <t>37947536</t>
  </si>
  <si>
    <t>52996254</t>
  </si>
  <si>
    <t>8398435</t>
  </si>
  <si>
    <t>36302754</t>
  </si>
  <si>
    <t>43875920</t>
  </si>
  <si>
    <t>63281335</t>
  </si>
  <si>
    <t>52157548</t>
  </si>
  <si>
    <t>67038055</t>
  </si>
  <si>
    <t>35506238</t>
  </si>
  <si>
    <t>63289497</t>
  </si>
  <si>
    <t>46666087</t>
  </si>
  <si>
    <t>51650569</t>
  </si>
  <si>
    <t>83093302</t>
  </si>
  <si>
    <t>52849135</t>
  </si>
  <si>
    <t>23333148</t>
  </si>
  <si>
    <t>80003047</t>
  </si>
  <si>
    <t>43913047</t>
  </si>
  <si>
    <t>52349502</t>
  </si>
  <si>
    <t>32287711</t>
  </si>
  <si>
    <t>38886974</t>
  </si>
  <si>
    <t>4227781</t>
  </si>
  <si>
    <t>79575559</t>
  </si>
  <si>
    <t>40020166</t>
  </si>
  <si>
    <t>71261246</t>
  </si>
  <si>
    <t>1072420566</t>
  </si>
  <si>
    <t>1074416457</t>
  </si>
  <si>
    <t>22644737</t>
  </si>
  <si>
    <t>39545989</t>
  </si>
  <si>
    <t>79365908</t>
  </si>
  <si>
    <t>1020432480</t>
  </si>
  <si>
    <t>1048207750</t>
  </si>
  <si>
    <t>1071302963</t>
  </si>
  <si>
    <t>53048185</t>
  </si>
  <si>
    <t>20932301</t>
  </si>
  <si>
    <t>19327203</t>
  </si>
  <si>
    <t>12917767</t>
  </si>
  <si>
    <t>43663767</t>
  </si>
  <si>
    <t>46368105</t>
  </si>
  <si>
    <t>39169903</t>
  </si>
  <si>
    <t>60253144</t>
  </si>
  <si>
    <t>32692541</t>
  </si>
  <si>
    <t>20390528</t>
  </si>
  <si>
    <t>35820775</t>
  </si>
  <si>
    <t>1110491361</t>
  </si>
  <si>
    <t>93392304</t>
  </si>
  <si>
    <t>70879340</t>
  </si>
  <si>
    <t>1085277924</t>
  </si>
  <si>
    <t>98661760</t>
  </si>
  <si>
    <t>65744865</t>
  </si>
  <si>
    <t>51997594</t>
  </si>
  <si>
    <t>31914793</t>
  </si>
  <si>
    <t>20369026</t>
  </si>
  <si>
    <t>41950589</t>
  </si>
  <si>
    <t>77102249</t>
  </si>
  <si>
    <t>52749210</t>
  </si>
  <si>
    <t>77169523</t>
  </si>
  <si>
    <t>7704676</t>
  </si>
  <si>
    <t>40042517</t>
  </si>
  <si>
    <t>64891993</t>
  </si>
  <si>
    <t>33376506</t>
  </si>
  <si>
    <t>1070597669</t>
  </si>
  <si>
    <t>31947933</t>
  </si>
  <si>
    <t>35898662</t>
  </si>
  <si>
    <t>7166142</t>
  </si>
  <si>
    <t>74301683</t>
  </si>
  <si>
    <t>8498057</t>
  </si>
  <si>
    <t>82390436</t>
  </si>
  <si>
    <t>17355780</t>
  </si>
  <si>
    <t>3155176</t>
  </si>
  <si>
    <t>46661081</t>
  </si>
  <si>
    <t>98661685</t>
  </si>
  <si>
    <t>37926027</t>
  </si>
  <si>
    <t>30853857</t>
  </si>
  <si>
    <t>92029272</t>
  </si>
  <si>
    <t>166016</t>
  </si>
  <si>
    <t>32833305</t>
  </si>
  <si>
    <t>7161064</t>
  </si>
  <si>
    <t>19383831</t>
  </si>
  <si>
    <t>31174158</t>
  </si>
  <si>
    <t>16709190</t>
  </si>
  <si>
    <t>65823638</t>
  </si>
  <si>
    <t>71366978</t>
  </si>
  <si>
    <t>91223617</t>
  </si>
  <si>
    <t>7172636</t>
  </si>
  <si>
    <t>98632955</t>
  </si>
  <si>
    <t>40394529</t>
  </si>
  <si>
    <t>80383413</t>
  </si>
  <si>
    <t>32243296</t>
  </si>
  <si>
    <t>34321867</t>
  </si>
  <si>
    <t>51590083</t>
  </si>
  <si>
    <t>43595496</t>
  </si>
  <si>
    <t>26431679</t>
  </si>
  <si>
    <t>43154069</t>
  </si>
  <si>
    <t>20546417</t>
  </si>
  <si>
    <t>40023388</t>
  </si>
  <si>
    <t>91267104</t>
  </si>
  <si>
    <t>28253767</t>
  </si>
  <si>
    <t>1053605708</t>
  </si>
  <si>
    <t>79606811</t>
  </si>
  <si>
    <t>43141727</t>
  </si>
  <si>
    <t>77103534</t>
  </si>
  <si>
    <t>71681396</t>
  </si>
  <si>
    <t>8526067</t>
  </si>
  <si>
    <t>21491897</t>
  </si>
  <si>
    <t>60333569</t>
  </si>
  <si>
    <t>46677686</t>
  </si>
  <si>
    <t>4328353</t>
  </si>
  <si>
    <t>42792173</t>
  </si>
  <si>
    <t>70977536</t>
  </si>
  <si>
    <t>32646286</t>
  </si>
  <si>
    <t>32747571</t>
  </si>
  <si>
    <t>88306429</t>
  </si>
  <si>
    <t>11707275</t>
  </si>
  <si>
    <t>57426413</t>
  </si>
  <si>
    <t>63323207</t>
  </si>
  <si>
    <t>79798737</t>
  </si>
  <si>
    <t>1015410576</t>
  </si>
  <si>
    <t>93366242</t>
  </si>
  <si>
    <t>11802849</t>
  </si>
  <si>
    <t>91513096</t>
  </si>
  <si>
    <t>14239246</t>
  </si>
  <si>
    <t>46669228</t>
  </si>
  <si>
    <t>51839534</t>
  </si>
  <si>
    <t>7161105</t>
  </si>
  <si>
    <t>24339034</t>
  </si>
  <si>
    <t>66778356</t>
  </si>
  <si>
    <t>32255684</t>
  </si>
  <si>
    <t>80157389</t>
  </si>
  <si>
    <t>60259540</t>
  </si>
  <si>
    <t>24372891</t>
  </si>
  <si>
    <t>35896238</t>
  </si>
  <si>
    <t>32286411</t>
  </si>
  <si>
    <t>24031748</t>
  </si>
  <si>
    <t>51719941</t>
  </si>
  <si>
    <t>47440515</t>
  </si>
  <si>
    <t>1062281925</t>
  </si>
  <si>
    <t>11809662</t>
  </si>
  <si>
    <t>48632134</t>
  </si>
  <si>
    <t>98486147</t>
  </si>
  <si>
    <t>7165686</t>
  </si>
  <si>
    <t>18970173</t>
  </si>
  <si>
    <t>1003026584</t>
  </si>
  <si>
    <t>94317254</t>
  </si>
  <si>
    <t>66727282</t>
  </si>
  <si>
    <t>49790582</t>
  </si>
  <si>
    <t>55153289</t>
  </si>
  <si>
    <t>94442377</t>
  </si>
  <si>
    <t>40046951</t>
  </si>
  <si>
    <t>13499227</t>
  </si>
  <si>
    <t>10307801</t>
  </si>
  <si>
    <t>860533613</t>
  </si>
  <si>
    <t>14975001</t>
  </si>
  <si>
    <t>16610084</t>
  </si>
  <si>
    <t>79401238</t>
  </si>
  <si>
    <t>6244202</t>
  </si>
  <si>
    <t>16639048</t>
  </si>
  <si>
    <t>800176089</t>
  </si>
  <si>
    <t>9999999015198</t>
  </si>
  <si>
    <t>9999999015201</t>
  </si>
  <si>
    <t>900003409</t>
  </si>
  <si>
    <t>17055946</t>
  </si>
  <si>
    <t>14965277</t>
  </si>
  <si>
    <t>2944046</t>
  </si>
  <si>
    <t>41624650</t>
  </si>
  <si>
    <t>8301177351</t>
  </si>
  <si>
    <t>35400760</t>
  </si>
  <si>
    <t>ROSA MARIA FORERO</t>
  </si>
  <si>
    <t>RODOLFO ENRIQUE PACHECO VENECIA</t>
  </si>
  <si>
    <t>MARIA DEL CARMEN GONZALEZ TORRES</t>
  </si>
  <si>
    <t>MONICA BERNAL VANEGAS</t>
  </si>
  <si>
    <t>JUDY MARCELA VELASCO GOMEZ</t>
  </si>
  <si>
    <t>ORLANDO ALBEIRO ACEVEDO CEDEÑO</t>
  </si>
  <si>
    <t>MARTHA LUCIA OROZCO BROCHERO</t>
  </si>
  <si>
    <t>MARLENY ASPRILLA RIVERA</t>
  </si>
  <si>
    <t>CARLOS JAVIER RODRÍGUEZ ORDÓÑEZ</t>
  </si>
  <si>
    <t>ALEXANDRA VARELA ASTAIZA</t>
  </si>
  <si>
    <t>ALCIBIADES HERNANDEZ OVIEDO</t>
  </si>
  <si>
    <t>GIANINNA ARGUMEDO PIÑA</t>
  </si>
  <si>
    <t>JHON JAIRO OBANDO RODRIGUEZ</t>
  </si>
  <si>
    <t>SORAIDA LEONOR MUÑOZ CABRERA</t>
  </si>
  <si>
    <t>MARIO YAMITH RUIZ SANDOVAL</t>
  </si>
  <si>
    <t>DONALDO JOSE LACERA DIAZ</t>
  </si>
  <si>
    <t>YINED MAGNOLIA COY CONTRERAS</t>
  </si>
  <si>
    <t>GIOVANNY ANDRES GARCIA RODRIGUEZ</t>
  </si>
  <si>
    <t>ALVARO SUAREZ MURILLO</t>
  </si>
  <si>
    <t>ASOCIACION ANTONIO MACEO Y GRAJALES</t>
  </si>
  <si>
    <t>NATALIA CASTILLA QUINTERO</t>
  </si>
  <si>
    <t>WILLY DAVID CALDERON CAMARGO</t>
  </si>
  <si>
    <t>PUBBLICA SAS</t>
  </si>
  <si>
    <t>RODOLFO NELSON FERNANDEZ AGUDELO</t>
  </si>
  <si>
    <t>ADRIANA DEL PILAR SANCHEZ CARBALLO</t>
  </si>
  <si>
    <t>MARINO RAFAEL MOSQUERA GIRON</t>
  </si>
  <si>
    <t>OSCAR JAVIER MOLINA SOLER</t>
  </si>
  <si>
    <t>NICOLAS GOMEZ OSPINA</t>
  </si>
  <si>
    <t>JUAN CARLOS VARON TOMOTÉ</t>
  </si>
  <si>
    <t>LUISA MARIA SOLARTE IMBACHI</t>
  </si>
  <si>
    <t>HICSA LORENA RIOS MARTA</t>
  </si>
  <si>
    <t>SARA PATRICIA SEPULVEDA GIRALDO</t>
  </si>
  <si>
    <t>ADRIANA MENDOZA PEDROZA</t>
  </si>
  <si>
    <t>BIBIANA NATALIA ANGEL VARGAS</t>
  </si>
  <si>
    <t>FABIO ANDRES FORERO DIAZ</t>
  </si>
  <si>
    <t>ALICIA ROJAS REYES</t>
  </si>
  <si>
    <t>JUAN DAVID DIAZ BENAVIDEZ</t>
  </si>
  <si>
    <t>FERNANDO ARTURO NAVARRETE PATIÑO</t>
  </si>
  <si>
    <t>JEAN CARLOS NASNER PANTOJA</t>
  </si>
  <si>
    <t>MERY HELEN ARIAS</t>
  </si>
  <si>
    <t>LUIS HORACIO LOPEZ CALLE</t>
  </si>
  <si>
    <t>MARIA CAMILA RUALES ARTEAGA</t>
  </si>
  <si>
    <t>MARTHA LILIANA SOSA MARTINEZ</t>
  </si>
  <si>
    <t>ACCIÓN SOCIEDAD FIDUCIARIA S.A.</t>
  </si>
  <si>
    <t>LUZ ADRIANA BERMUDEZ CASTAÑO</t>
  </si>
  <si>
    <t>JOSE ALEJANDRO DIAZ CASTAÑO</t>
  </si>
  <si>
    <t>ALEJANDRO VERGARA SANCHEZ</t>
  </si>
  <si>
    <t>ZULEIMA MARCELA MANJARRES BELTRAN</t>
  </si>
  <si>
    <t>EUFEMIA CECILIA LANDERO LIZCANO</t>
  </si>
  <si>
    <t>YOLANDA ESPITIA MELO</t>
  </si>
  <si>
    <t>MAIRA ALEJANDRA ROMERO VACA</t>
  </si>
  <si>
    <t>GLADYS STELLA HERNANDEZ RUBIO</t>
  </si>
  <si>
    <t>ANDREA ROJAS RAMIREZ</t>
  </si>
  <si>
    <t>JOSE LUIS BOSSIO VELEZ</t>
  </si>
  <si>
    <t>JORGE QUINTO MOSQUERA</t>
  </si>
  <si>
    <t>LUIS REYES PALACIOS CORDOBA</t>
  </si>
  <si>
    <t>LUISA MARIA GONZALEZ ROUILLE</t>
  </si>
  <si>
    <t>SHIARA YESENIA ORTIZ IBAGUE</t>
  </si>
  <si>
    <t>DAVID FERNANDO MENDEZ VARGAS</t>
  </si>
  <si>
    <t>VICTOR MORA VARGAS</t>
  </si>
  <si>
    <t>JUAN CARLOS RAMIREZ SILVA</t>
  </si>
  <si>
    <t>LILIBETH PATRICIA VASQUEZ PACHECO</t>
  </si>
  <si>
    <t>MERIDA ARDILA CASTILLO</t>
  </si>
  <si>
    <t>CLAUDIA PATRICIA CORTES GUERRERO</t>
  </si>
  <si>
    <t>FABIO DE JESUS ZAPATA TORRES</t>
  </si>
  <si>
    <t>ARMERO OSORIO NINI JOHANA</t>
  </si>
  <si>
    <t>ANGELA MARIA BOTERO ESCOBAR</t>
  </si>
  <si>
    <t>ANA DILIA RANGEL HERNANDEZ</t>
  </si>
  <si>
    <t>ZULMA YASMIL NOVOA RUBIANO</t>
  </si>
  <si>
    <t>KATHALINA IBARGUEN RIVAS</t>
  </si>
  <si>
    <t>BETULIA AVENDAÑO VALBUENA</t>
  </si>
  <si>
    <t>NIDIA ESTHER JAIMES PORRAS</t>
  </si>
  <si>
    <t>SONIA RAQUEL TAMAYO JIMENEZ</t>
  </si>
  <si>
    <t>MARTHA CECILIA BEJARANO LEYVA</t>
  </si>
  <si>
    <t>FABIO NELSON PUENTES CELIS</t>
  </si>
  <si>
    <t>JOVANA MARGARETH MORENO GARCIA</t>
  </si>
  <si>
    <t>ROCIO MORALES CABEZAS</t>
  </si>
  <si>
    <t>MAURICIO ROA</t>
  </si>
  <si>
    <t>PAOLA ANDREA CARTAGENA YARCE</t>
  </si>
  <si>
    <t>ANDREA ZULIMA RODRIGUEZ PARDO</t>
  </si>
  <si>
    <t>NESLY DIAZ</t>
  </si>
  <si>
    <t>MARIBEL FANDIÑO ARTUNDUAGA</t>
  </si>
  <si>
    <t>OSCAR ALFREDO CHIQUILLO PINEDA</t>
  </si>
  <si>
    <t>MAURICIO ALBERTO OVALLE ROBERTO</t>
  </si>
  <si>
    <t>MARTHA LUCIA MURILLO LAMMOGLIA</t>
  </si>
  <si>
    <t>IVÁN DARÍO RAMÍREZ OSPINA</t>
  </si>
  <si>
    <t>LILIANA CATHERINE CONTRERAS GARZON</t>
  </si>
  <si>
    <t>YEISON ALFONSO MENDEZ AGUILERA</t>
  </si>
  <si>
    <t>ELMYS MARIA PACHECO RODRIGUEZ</t>
  </si>
  <si>
    <t>LUZ AMPARO CONTRERAS YOPASA</t>
  </si>
  <si>
    <t>BERNARDO RODRIGUEZ RODRIGUEZ</t>
  </si>
  <si>
    <t>VERONICA RAMIREZ POSADA</t>
  </si>
  <si>
    <t>TATIANA DEL CARMEN OVIEDO CANTILLO</t>
  </si>
  <si>
    <t>YENY LISETH PARRADO VELASQUEZ</t>
  </si>
  <si>
    <t>MARTHA LILIANA MADRIGAL COGOLLO</t>
  </si>
  <si>
    <t>CLAUDIA ISIDORA RODRIGUEZ RODRIGUEZ</t>
  </si>
  <si>
    <t>MIGUEL ERNESTO MORA VILLOTA</t>
  </si>
  <si>
    <t>HUGO IVAN MARQUINEZ GRUEZO</t>
  </si>
  <si>
    <t>1.2.	NORALBA VELLANIRA ZAPATA AGUDELO</t>
  </si>
  <si>
    <t>PILAR MADERO MOGOLLON</t>
  </si>
  <si>
    <t>MARTA ELENA MORALES GRANADA</t>
  </si>
  <si>
    <t>MARTHA RODRIGUEZ PINZON</t>
  </si>
  <si>
    <t>ROSA AURA GOMEZ ESCORCIA</t>
  </si>
  <si>
    <t>Martha Albenis Godoy Orjuela</t>
  </si>
  <si>
    <t>LONIA YOCONDA AVELLANEDA MURILLO</t>
  </si>
  <si>
    <t>DUVAN AUGUSTO QUIROGA BELTRAN</t>
  </si>
  <si>
    <t>VALDERRAMA ALVIS LENIN</t>
  </si>
  <si>
    <t>EDUARDO PANESSO ALVAREZ</t>
  </si>
  <si>
    <t>CHRISTIAN DAVID CERON IBARRA</t>
  </si>
  <si>
    <t>JAIME ANTONIO MUÑOZ SANCHEZ</t>
  </si>
  <si>
    <t>NANCY LILIANA RAMIREZ POSADA</t>
  </si>
  <si>
    <t>CLAUDIA MIREYA ARISMENDY CASTIBLANCO</t>
  </si>
  <si>
    <t>LUZ AMERICA LOAIZA MEZA</t>
  </si>
  <si>
    <t>NUBIA ANDREA BENAVIDES GARZON</t>
  </si>
  <si>
    <t>MAYRA ALEJANDRA LOPEZ OSORIO</t>
  </si>
  <si>
    <t>ROBERT ORTIZ CASTILLEJO</t>
  </si>
  <si>
    <t>BIBIANA EMILCE PERTA RAMOS</t>
  </si>
  <si>
    <t>FRANKIS DE JESUS VANEGAS ROMERO</t>
  </si>
  <si>
    <t>FAUSTO VICENTE CABRERA MOSQUERA</t>
  </si>
  <si>
    <t>CONSUELO JIMENEZ PATIÑO</t>
  </si>
  <si>
    <t>INGRI PATRICIA PALECIA GONZALEZ</t>
  </si>
  <si>
    <t>DIANA MARCELA ESPINOSA LOPEZ</t>
  </si>
  <si>
    <t>ADRIANA PAOLA DEVIA MAYORGA</t>
  </si>
  <si>
    <t>MARTHA CECILIA VICTORIA GARCIA</t>
  </si>
  <si>
    <t>YANIRA MORENO LONDOÑO</t>
  </si>
  <si>
    <t>LUIS FRANCISCO OCHO HUERTAS</t>
  </si>
  <si>
    <t>WILLAN VARGAS CELY</t>
  </si>
  <si>
    <t>FEDERICO CESAR RAMIREZ CHARRIS</t>
  </si>
  <si>
    <t>JAVIER BUITRAGO DOMINGUEZ</t>
  </si>
  <si>
    <t>DAIRO ARDILA MENDEZ</t>
  </si>
  <si>
    <t>FABIO ORLANDO GUTIERREZ CESPEDES</t>
  </si>
  <si>
    <t>ROSA ALBINA PUENTES RODRIGUEZ</t>
  </si>
  <si>
    <t>CAMILO ERNESTO FERNANDEZ ZAPATA</t>
  </si>
  <si>
    <t>EMILSE MONCADA RODRIGUEZ</t>
  </si>
  <si>
    <t>ESTILISTA ESTHER LOPEZ MARTELO</t>
  </si>
  <si>
    <t>LEONARDO ENRIQUE MESA ACOSTA</t>
  </si>
  <si>
    <t>EDWIN SIERRA UMAÑA</t>
  </si>
  <si>
    <t>ANGELICA SANTIAGO HERNANDEZ</t>
  </si>
  <si>
    <t>JOSE MILTON REYES QUINTERO</t>
  </si>
  <si>
    <t>JORGE ENRIQUE BAUTISTA LOPEZ</t>
  </si>
  <si>
    <t>RUTH OSPINA MARTINEZ</t>
  </si>
  <si>
    <t>CARLOS ALBERTO PEREA MONDRAGÓN.</t>
  </si>
  <si>
    <t>MONICA JOHANA MENDIVELSO ARAQUE</t>
  </si>
  <si>
    <t>EFRAIN ALBERTO BUSTAMANTE RAMIREZ</t>
  </si>
  <si>
    <t>URIEL EDUARDO MOLANO FORERO</t>
  </si>
  <si>
    <t>JOSE ALEBERTO ZAMBRANO CASTAÑEDA</t>
  </si>
  <si>
    <t>WILLIAM ENRQUE MERCADO BORJA</t>
  </si>
  <si>
    <t>MARTHA NELLY VILLAGRAN REY</t>
  </si>
  <si>
    <t>Jorge Enrique Flores Santacruz</t>
  </si>
  <si>
    <t>LINA MARCELA GARCIA RAMIREZ</t>
  </si>
  <si>
    <t>ERIKA MERCEDES FERNANDEZ VIVAS</t>
  </si>
  <si>
    <t>NANCY TORRES BELLO</t>
  </si>
  <si>
    <t>DIANA PÁTRICIA FRANCO MONTOYA</t>
  </si>
  <si>
    <t>INGRID LORENA MONTERO MONCADA</t>
  </si>
  <si>
    <t>LINA MARCELA OSORIO VELEZ</t>
  </si>
  <si>
    <t>MARTHA ZORAIDA MORALES PARDO</t>
  </si>
  <si>
    <t>MARGARITA JANNETTE ALVARADO CARO</t>
  </si>
  <si>
    <t>EDWIN AYALA MOGOLLON</t>
  </si>
  <si>
    <t>ROSALBA ALFONSO SIERRA</t>
  </si>
  <si>
    <t>SAIRA YANOHA DIAZ PEDRAZA</t>
  </si>
  <si>
    <t>CIRO ERNESTO MONTOYA PEDRAZA</t>
  </si>
  <si>
    <t>DIANA PATRICIA MOSQUERA</t>
  </si>
  <si>
    <t>YANEIRO MANCILLA VELANDIA</t>
  </si>
  <si>
    <t>RIGOBERTO MONSALVE MUÑOZ</t>
  </si>
  <si>
    <t>JESUS ALBERTO TORREALBA CASTRO</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</si>
  <si>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</si>
  <si>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</si>
  <si>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</si>
  <si>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</si>
  <si>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</si>
  <si>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</si>
  <si>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</si>
  <si>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</si>
  <si>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</si>
  <si>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BANIOR URRUTIA MENA</t>
  </si>
  <si>
    <t>LOURDES BEATRIZ VIANA QUINTERO</t>
  </si>
  <si>
    <t>ESNEDA NIEVES LAIDEO CRIADO</t>
  </si>
  <si>
    <t>JAIME DAVID VASQUEZ CHINOME</t>
  </si>
  <si>
    <t>CESAR GEOVANNY SANCHEZ GUERRERO</t>
  </si>
  <si>
    <t>AQUILINO AVILA SAAVEDRA</t>
  </si>
  <si>
    <t>WILLIE AYALA AUDIVERTH</t>
  </si>
  <si>
    <t>MAURICIO MARTINEZ GONZALEZ</t>
  </si>
  <si>
    <t>HERNAN SIGIFREDO RUBIO VIVAS</t>
  </si>
  <si>
    <t>LUCY ESPERANZA TRISTANCHO GUEVARA</t>
  </si>
  <si>
    <t>MARIA CRISTINA SANDOVAL TORRES</t>
  </si>
  <si>
    <t>ALFONSO MIGUEL DIVANTOQUE PEÑA</t>
  </si>
  <si>
    <t>LUZ ADRIANA SARMIENTO GAVIRIA</t>
  </si>
  <si>
    <t>LILIANA PATRICIA SANTOS LASPRILLA</t>
  </si>
  <si>
    <t>LUISA FERNANDA ARIAS CAÑAS</t>
  </si>
  <si>
    <t>HECTOR STIVEN ROCHA FORERO</t>
  </si>
  <si>
    <t>MARIA JAZMIN ALBA JAIMES</t>
  </si>
  <si>
    <t>ILDA MARCELA ARROYAVE GRISALES</t>
  </si>
  <si>
    <t>MARTHA CECILIA PALACIOS PALACIOS</t>
  </si>
  <si>
    <t>MIRELLY USUGA BOLIVAR</t>
  </si>
  <si>
    <t>SIMONA DEL PILAR JURADO PEREZ</t>
  </si>
  <si>
    <t>ROSA NIDIA LEYTON BASTIDAS</t>
  </si>
  <si>
    <t>EDITH TATIANA PONGUTA</t>
  </si>
  <si>
    <t>LAURA MARCELA PALACIOS CARABALI</t>
  </si>
  <si>
    <t>ANGEL EZEQUIEL SALINA PIEDRAHITA</t>
  </si>
  <si>
    <t>DORA ISABEL PAJA VALENCIA</t>
  </si>
  <si>
    <t>HERNEY RAMIREZ ARROYABE</t>
  </si>
  <si>
    <t>GUILLERMO ARTURO AMEZQUITA VARGAS</t>
  </si>
  <si>
    <t>GERMAN GONZALEZ RODRIGUEZ</t>
  </si>
  <si>
    <t>IVAN RAFAEL BENITOREBOLIO RUIZ</t>
  </si>
  <si>
    <t>EYDER FERNANDO FLOREZ</t>
  </si>
  <si>
    <t>PAULA ANDREA LOPEZ PARRA</t>
  </si>
  <si>
    <t>FLOR CLAUDIA HERNANDEZ MOJICA</t>
  </si>
  <si>
    <t>FRANCIA EDITH LEIVA BASTIDAS</t>
  </si>
  <si>
    <t>ERVIN GERARDO TORRES ARBOLEDA</t>
  </si>
  <si>
    <t>OLGA YAMILE BOTIA ROJAS</t>
  </si>
  <si>
    <t>HECTOR JULIO CUERO TORRES</t>
  </si>
  <si>
    <t>CARLOS ANDRES SALAZAR VENECHI</t>
  </si>
  <si>
    <t>FUSTER</t>
  </si>
  <si>
    <t>LIBARDO OREJUELA DIAZ</t>
  </si>
  <si>
    <t>FRANCISCO CADENA ANTIA</t>
  </si>
  <si>
    <t>JORGE MERCADO TOBÍAS</t>
  </si>
  <si>
    <t>JAIME GUTIÉRREZ GRISALES</t>
  </si>
  <si>
    <t>GILBERTO ARANZAZU MARULANDA</t>
  </si>
  <si>
    <t>SUPERINTENDENCIA DE INDUSTRIA Y COMERCIO</t>
  </si>
  <si>
    <t>OSCAR HURTADO GOMEZ</t>
  </si>
  <si>
    <t>ANTONIO ESCUDERO</t>
  </si>
  <si>
    <t>COMISION NACIONAL DEL SERVICIO CIVIL</t>
  </si>
  <si>
    <t>ALFONSO SANTOS</t>
  </si>
  <si>
    <t>JESUS GUTIERREZ OSORIO</t>
  </si>
  <si>
    <t>ANTONIO MARIA BARRERA CARBONELL</t>
  </si>
  <si>
    <t>EUGENIA VACA DIEZ DE MONTOYA</t>
  </si>
  <si>
    <t>PROMOTORA DE COMERCIO INMOBILIARIO SA</t>
  </si>
  <si>
    <t>LUZ  ZORAIDA ROZO BARRAGAN</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</si>
  <si>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</si>
  <si>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</si>
  <si>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</si>
  <si>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</si>
  <si>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ILEGALIDAD DEL ACTO ADMINISTRATIVO QUE NO RECONOCE LA RELIQUIDACION DE LA PENSION</t>
  </si>
  <si>
    <t>PERJUICIOS OCASIONADOS POR NO EXPEDICION DE DOCUMENTO</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</si>
  <si>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</si>
  <si>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</si>
  <si>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</si>
  <si>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</si>
  <si>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</si>
  <si>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</si>
  <si>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</si>
  <si>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INCUMPLIMIENTO DE SENTENCIA JUDICIAL O ACUERDO CONCILIATORIO</t>
  </si>
  <si>
    <t>NULIDAD ACTO ADMINISTRATIVO - RESOLUCION</t>
  </si>
  <si>
    <t>VIOLACION AL REGIMEN JURIDICO DE PROPIEDAD INDUSTRIAL</t>
  </si>
  <si>
    <t>DIVISION DE LA COSA COMUN POR PARTE DE COMUNEROS O COPROPIETARIOS</t>
  </si>
  <si>
    <t>BAJO</t>
  </si>
  <si>
    <t>ALTO</t>
  </si>
  <si>
    <t>MEDIO ALTO</t>
  </si>
  <si>
    <t>MEDIO BAJO</t>
  </si>
  <si>
    <t/>
  </si>
  <si>
    <t>FALLO</t>
  </si>
  <si>
    <t>INICIO Y FIJACION DEL LITIGIO</t>
  </si>
  <si>
    <t>PRUEBAS</t>
  </si>
  <si>
    <t>25/01/2021 | AUTO QUE RESUELVE ACLARACION, CORRECCION O ADICION DE AUTO</t>
  </si>
  <si>
    <t>21/04/2021 | AUTO QUE DA TRAMITE</t>
  </si>
  <si>
    <t>18/06/2021 | PRESENTACION DE ALEGATOS DE CONCLUSION</t>
  </si>
  <si>
    <t>9/03/2021 | AUTO QUE RESUELVE LA ADMISION DE RECURSO ORDINARIO</t>
  </si>
  <si>
    <t>6/07/2021 | PRESENTACION DE MEMORIAL</t>
  </si>
  <si>
    <t xml:space="preserve">13/05/2021 | AUDIENCIA INICIAL </t>
  </si>
  <si>
    <t>26/07/2021 | PRESENTACION DE MEMORIAL</t>
  </si>
  <si>
    <t>18/06/2021 | AUTO QUE RESUELVE LA ADMISION DE RECURSO ORDINARIO</t>
  </si>
  <si>
    <t>19/03/2021 | AUTO QUE RESUELVE ACLARACION, CORRECCION O ADICION DE AUTO</t>
  </si>
  <si>
    <t xml:space="preserve">5/03/2020 | AUDIENCIA INICIAL </t>
  </si>
  <si>
    <t xml:space="preserve">18/08/2020 | AUDIENCIA INICIAL </t>
  </si>
  <si>
    <t>28/07/2021 | AUTO QUE RESUELVE DE FONDO EL RECURSO ORDINARIO</t>
  </si>
  <si>
    <t xml:space="preserve">13/10/2020 | AUDIENCIA INICIAL </t>
  </si>
  <si>
    <t xml:space="preserve">17/06/2021 | AUDIENCIA INICIAL </t>
  </si>
  <si>
    <t>7/05/2021 | AUTO QUE ORDENA CORRER TRASLADO</t>
  </si>
  <si>
    <t>16/09/2020 | CONTESTACION DE LA DEMANDA</t>
  </si>
  <si>
    <t>8/06/2021 | AUTO QUE RESUELVE MEDIDAS CAUTELARES</t>
  </si>
  <si>
    <t>7/10/2020 | CONTESTACION DE LA DEMANDA</t>
  </si>
  <si>
    <t>18/05/2021 | CONTESTACION DE LA DEMANDA</t>
  </si>
  <si>
    <t>28/06/2021 | AUTO DE CITACION A TERCEROS</t>
  </si>
  <si>
    <t>9/07/2021 | AUTO QUE RESUELVE LA ADMISION DE RECURSO ORDINARIO</t>
  </si>
  <si>
    <t>24/06/2021 | AUTO QUE RESUELVE LA ADMISION DE RECURSO ORDINARIO</t>
  </si>
  <si>
    <t>8/07/2021 | AUTO QUE RESUELVE LA CONCESION DE RECURSO ORDINARIO</t>
  </si>
  <si>
    <t>31/05/2021 | AUTO DE CITACION A TERCEROS</t>
  </si>
  <si>
    <t>13/10/2020 | CONTESTACION DE LA DEMANDA</t>
  </si>
  <si>
    <t>9/10/2020 | CONTESTACION DE LA DEMANDA</t>
  </si>
  <si>
    <t>14/10/2020 | CONTESTACION DE LA DEMANDA</t>
  </si>
  <si>
    <t>19/04/2021 | AUTO DE CITACION A TERCEROS</t>
  </si>
  <si>
    <t>7/07/2021 | AUTO QUE FIJA FECHA PARA DILIGENCIA Y/O AUDIENCIA</t>
  </si>
  <si>
    <t>27/10/2020 | CONTESTACION DE LA DEMANDA</t>
  </si>
  <si>
    <t>25/05/2021 | AUTO DE CITACION A TERCEROS</t>
  </si>
  <si>
    <t>13/07/2021 | AUTO DE CITACION A TERCEROS</t>
  </si>
  <si>
    <t>23/11/2020 | CONTESTACION DE LA DEMANDA</t>
  </si>
  <si>
    <t>24/11/2020 | CONTESTACION DE LA DEMANDA</t>
  </si>
  <si>
    <t>15/06/2021 | PRESENTACION DE MEMORIAL</t>
  </si>
  <si>
    <t>13/11/2020 | CONTESTACION DE LA DEMANDA</t>
  </si>
  <si>
    <t>12/05/2021 | CONTESTACION DE LA DEMANDA</t>
  </si>
  <si>
    <t>3/03/2021 | CONTESTACION DE LA DEMANDA</t>
  </si>
  <si>
    <t>12/05/2021 | PRESENTACION DE MEMORIAL</t>
  </si>
  <si>
    <t>5/02/2021 | CONTESTACION DE LA DEMANDA</t>
  </si>
  <si>
    <t>18/03/2021 | AUTO QUE RESUELVE DE FONDO EL RECURSO ORDINARIO</t>
  </si>
  <si>
    <t>12/02/2021 | CONTESTACION DE LA DEMANDA</t>
  </si>
  <si>
    <t>14/04/2021 | PRESENTACION DE MEMORIAL</t>
  </si>
  <si>
    <t>18/12/2020 | CONTESTACION DE LA DEMANDA</t>
  </si>
  <si>
    <t>23/06/2021 | CONTESTACION DE LA DEMANDA</t>
  </si>
  <si>
    <t>28/06/2021 | AUTO QUE REMITE PROCESO A OTRO DESPACHO</t>
  </si>
  <si>
    <t>12/05/2021 | CONTESTACION DE LA REFORMA DE LA DEMANDA</t>
  </si>
  <si>
    <t>23/06/2021 | CONTESTACION DE LA REFORMA DE LA DEMANDA</t>
  </si>
  <si>
    <t>4/02/2021 | CONTESTACION DE LA DEMANDA</t>
  </si>
  <si>
    <t>10/02/2021 | CONTESTACION DE LA DEMANDA</t>
  </si>
  <si>
    <t>8/02/2021 | CONTESTACION DE LA DEMANDA</t>
  </si>
  <si>
    <t>18/12/2020 | AUTO QUE ADMITE DEMANDA</t>
  </si>
  <si>
    <t>22/02/2021 | CONTESTACION DE LA DEMANDA</t>
  </si>
  <si>
    <t>18/05/2021 | CONTESTACION DE LA REFORMA DE LA DEMANDA</t>
  </si>
  <si>
    <t>9/06/2021 | CONTESTACION DE LA REFORMA DE LA DEMANDA</t>
  </si>
  <si>
    <t>8/04/2021 | CONTESTACION DE LA DEMANDA</t>
  </si>
  <si>
    <t>5/04/2021 | CONTESTACION DE LA DEMANDA</t>
  </si>
  <si>
    <t>23/03/2021 | CONTESTACION DE LA DEMANDA</t>
  </si>
  <si>
    <t>12/04/2021 | CONTESTACION DE LA DEMANDA</t>
  </si>
  <si>
    <t>29/04/2021 | CONTESTACION DE LA DEMANDA</t>
  </si>
  <si>
    <t>17/02/2021 | AUTO QUE ADMITE DEMANDA</t>
  </si>
  <si>
    <t>7/04/2021 | CONTESTACION DE LA DEMANDA</t>
  </si>
  <si>
    <t>19/04/2021 | CONTESTACION DE LA DEMANDA</t>
  </si>
  <si>
    <t>26/04/2021 | CONTESTACION DE LA DEMANDA</t>
  </si>
  <si>
    <t>28/04/2021 | CONTESTACION DE LA DEMANDA</t>
  </si>
  <si>
    <t>3/05/2021 | CONTESTACION DE LA DEMANDA</t>
  </si>
  <si>
    <t>11/05/2021 | CONTESTACION DE LA DEMANDA</t>
  </si>
  <si>
    <t>19/05/2021 | CONTESTACION DE LA DEMANDA</t>
  </si>
  <si>
    <t>14/05/2021 | CONTESTACION DE LA DEMANDA</t>
  </si>
  <si>
    <t>20/05/2021 | CONTESTACION DE LA DEMANDA</t>
  </si>
  <si>
    <t>16/03/2021 | AUTO QUE ADMITE DEMANDA</t>
  </si>
  <si>
    <t>27/05/2021 | CONTESTACION DE LA DEMANDA</t>
  </si>
  <si>
    <t>28/05/2021 | CONTESTACION DE LA DEMANDA</t>
  </si>
  <si>
    <t>8/06/2021 | CONTESTACION DE LA DEMANDA</t>
  </si>
  <si>
    <t>16/06/2021 | CONTESTACION DE LA DEMANDA</t>
  </si>
  <si>
    <t>10/06/2021 | CONTESTACION DE LA DEMANDA</t>
  </si>
  <si>
    <t>11/06/2021 | CONTESTACION DE LA DEMANDA</t>
  </si>
  <si>
    <t>31/05/2021 | CONTESTACION DE LA DEMANDA</t>
  </si>
  <si>
    <t>25/06/2021 | CONTESTACION DE LA DEMANDA</t>
  </si>
  <si>
    <t>24/05/2021 | AUTO QUE ADMITE DEMANDA</t>
  </si>
  <si>
    <t>6/07/2021 | CONTESTACION DE LA DEMANDA</t>
  </si>
  <si>
    <t>12/07/2021 | CONTESTACION DE LA DEMANDA</t>
  </si>
  <si>
    <t>22/07/2021 | CONTESTACION DE LA DEMANDA</t>
  </si>
  <si>
    <t>23/07/2021 | CONTESTACION DE LA DEMANDA</t>
  </si>
  <si>
    <t>27/07/2021 | CONTESTACION DE LA DEMANDA</t>
  </si>
  <si>
    <t>28/01/2021 | CONTESTACION DE LA DEMANDA</t>
  </si>
  <si>
    <t>19/03/2021 | CONTESTACION DE LA DEMANDA</t>
  </si>
  <si>
    <t>19/05/2021 | AUTO QUE DA TRAMITE</t>
  </si>
  <si>
    <t>16/11/2017 | AUTO QUE ORDENA CORRER TRASLADO</t>
  </si>
  <si>
    <t xml:space="preserve">13/03/2018 | AUDIENCIA INICIAL </t>
  </si>
  <si>
    <t>30/06/2021 | PRESENTACION DE ALEGATOS DE CONCLUSION</t>
  </si>
  <si>
    <t>25/03/2021 | SENTENCIA</t>
  </si>
  <si>
    <t>19/03/2019 | PRESENTACION DE ALEGATOS DE CONCLUSION</t>
  </si>
  <si>
    <t>29/06/2021 | AUTO QUE DA TRAMITE</t>
  </si>
  <si>
    <t>27/07/2021 | AUTO QUE DA TRAMITE</t>
  </si>
  <si>
    <t>22/06/2021 | PRESENTACION DE MEMORIAL</t>
  </si>
  <si>
    <t>FAVORABLE</t>
  </si>
  <si>
    <t>DESFAVORABLE</t>
  </si>
  <si>
    <t>CONTINUA CON LA EJECUCION</t>
  </si>
  <si>
    <t>2155628</t>
  </si>
  <si>
    <t>2228647</t>
  </si>
  <si>
    <t>2221475</t>
  </si>
  <si>
    <t>2220403</t>
  </si>
  <si>
    <t>2220597</t>
  </si>
  <si>
    <t>2220550</t>
  </si>
  <si>
    <t>2223645</t>
  </si>
  <si>
    <t>2225241</t>
  </si>
  <si>
    <t>2227524</t>
  </si>
  <si>
    <t>2228022</t>
  </si>
  <si>
    <t>2222043</t>
  </si>
  <si>
    <t>25269333300220200009400</t>
  </si>
  <si>
    <t>08001333301420200015400</t>
  </si>
  <si>
    <t>76001333300920200009200</t>
  </si>
  <si>
    <t>23001333300220200015400</t>
  </si>
  <si>
    <t>05001333301620200031100</t>
  </si>
  <si>
    <t>25269333300220210006900</t>
  </si>
  <si>
    <t>47001333300620200009900</t>
  </si>
  <si>
    <t>25899333300320200011000</t>
  </si>
  <si>
    <t>11001333502920210017100</t>
  </si>
  <si>
    <t>85001333300220200012400</t>
  </si>
  <si>
    <t>11001333603820210009400</t>
  </si>
  <si>
    <t>1.EL ACTO ADMINISTRATIVO A IMPUGNAR ES EL CONTENIDO EN OFICIO SIN NÚMERO DE 26 DE AGOSTO DE 2019, MEDIANTE LA CUAL SE NEGÓ ASCENSO DE GRADO O REUBICACIÓN SALARIAL, TAMBIEN RESUESTA DE 6 DE NOVIEMBR DE 2109 DE  RECLAMACION DE ASCENSO DE GRADO 3,NIVEL A, MA</t>
  </si>
  <si>
    <t>1. LOS ACTOS ADMINISTRATIVOS A IMPUGNAR SON LOS CONTENIDOS EN REPORTE DE EVALUACIÓN DE CARÁCTER DIAGNÓSTICO FORMATIVA (ECDF) COHORTE III DE 15 DE AGOSTO DE 2019 Y TAMBIÉN RESPUESTA A LA RECLAMACIÓN FRENTE A RESULTADOS, CON FECHA 6 DE NOVIEMBRE DE 2019. 2.</t>
  </si>
  <si>
    <t>1. Los demandantes se desempeñan como docentes oficiales  2. Los demandantes se inscribieron en la ECDF Cohorte III 3. Los demandantes obtuvieron un puntaje global que les impidió acceder al ascenso o  la mejora salaria pretendida 4. cada educador present</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</si>
  <si>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</si>
  <si>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</si>
  <si>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</si>
  <si>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</si>
  <si>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 xml:space="preserve">Se declare la nulidad parcial del reporte de resultados docentes del 26 de agosto de 2019 expedido por el ICFES mediante el cual se registro para la demandante resultado un puntaje global del 76.04 con anotación de no aprobado al igual que la nulidad del </t>
  </si>
  <si>
    <t>El día 29 de septiembre de 2017, Opera realizo la propuesta:     La suma de COP 2.500.000 (dos millones quinientos mil pesos, m. Cte) mensuales por el arriendo del predio objeto de la presente solicitud.    Esta suma podrá ser girada en su totalidad, es d</t>
  </si>
  <si>
    <t>JUZGADO 09 ADMINISTRATIVO ORAL DE CALI</t>
  </si>
  <si>
    <t>JUZGADO 02 ADMINISTRATIVO ORAL DE MONTERIA</t>
  </si>
  <si>
    <t>JUZGADO 02 ADMINISTRATIVO ORAL DE YOPAL</t>
  </si>
  <si>
    <t>11255755</t>
  </si>
  <si>
    <t>WILMAN YESID SILVA GORDO</t>
  </si>
  <si>
    <t>94371804</t>
  </si>
  <si>
    <t>ALIRIO CARACAS VIVEROS</t>
  </si>
  <si>
    <t>15675994</t>
  </si>
  <si>
    <t>JANNNER VILLALBA CANO</t>
  </si>
  <si>
    <t>1042772071</t>
  </si>
  <si>
    <t>CAMILO CASTAÑEDA CARDONA</t>
  </si>
  <si>
    <t>52302559</t>
  </si>
  <si>
    <t>MYRIAM YANETH VACA ACUÑA</t>
  </si>
  <si>
    <t>32801369</t>
  </si>
  <si>
    <t>DIANA MILENA ORTÍZ CARRILLO</t>
  </si>
  <si>
    <t>20667569</t>
  </si>
  <si>
    <t>MARICELA RODRÍGUEZ ACEVEDO</t>
  </si>
  <si>
    <t>52272654</t>
  </si>
  <si>
    <t>JOSEFINA MORENO AGUIRRE</t>
  </si>
  <si>
    <t>860524654</t>
  </si>
  <si>
    <t xml:space="preserve">ASEGURADORA SOLIDARIA DE COLOMBIA </t>
  </si>
  <si>
    <t>JUZGADO 14 ADMINISTRATIVO ORAL DE BARRANQUILLA</t>
  </si>
  <si>
    <t>JUZGADO 16 ADMINISTRATIVO ORAL DE MEDELLIN</t>
  </si>
  <si>
    <t>JUZGADO 06 ADMINISTRATIVO ORAL DE SANTA MARTA</t>
  </si>
  <si>
    <t>JUZGADO 38 ADMINISTRATIVO ORAL DE LA SECCION TERCERA DE BOGOTA</t>
  </si>
  <si>
    <t>2/09/2021 | PRESENTACION DE ALEGATOS DE CONCLUSION</t>
  </si>
  <si>
    <t>7/09/2021 | AUTO QUE RESUELVE ACLARACION, CORRECCION O ADICION DE SENTENCIA</t>
  </si>
  <si>
    <t>11/08/2021 | PRESENTACION DE MEMORIAL</t>
  </si>
  <si>
    <t>9/08/2021 | AL DESPACHO</t>
  </si>
  <si>
    <t>1/09/2021 | PRESENTACION DEL RECURSO ORDINARIO</t>
  </si>
  <si>
    <t xml:space="preserve">12/08/2021 | AUDIENCIA INICIAL </t>
  </si>
  <si>
    <t>6/08/2021 | AUTO QUE DESIGNA PERITO</t>
  </si>
  <si>
    <t>31/08/2021 | PRESENTACION DE ALEGATOS DE CONCLUSION</t>
  </si>
  <si>
    <t>19/08/2021 | PRESENTACION DE ALEGATOS DE CONCLUSION</t>
  </si>
  <si>
    <t xml:space="preserve">19/08/2021 | AUDIENCIA INICIAL </t>
  </si>
  <si>
    <t>20/08/2021 | AUTO QUE FIJA FECHA PARA DILIGENCIA Y/O AUDIENCIA</t>
  </si>
  <si>
    <t>30/08/2021 | AUTO QUE REITERA PRUEBAS</t>
  </si>
  <si>
    <t>30/08/2021 | PRESENTACION DE MEMORIAL</t>
  </si>
  <si>
    <t>11/08/2021 | PRESENTACION DE ALEGATOS DE CONCLUSION</t>
  </si>
  <si>
    <t>22/10/2020 | AUTO QUE ADMITE DEMANDA</t>
  </si>
  <si>
    <t>24/08/2021 | PRESENTACION DE ALEGATOS DE CONCLUSION</t>
  </si>
  <si>
    <t>6/08/2021 | AUTO QUE FIJA FECHA PARA DILIGENCIA Y/O AUDIENCIA</t>
  </si>
  <si>
    <t>22/07/2021 | AUTO QUE RESUELVE LA ADMISION DE RECURSO ORDINARIO</t>
  </si>
  <si>
    <t>17/08/2021 | AUTO DE CITACION A TERCEROS</t>
  </si>
  <si>
    <t>10/08/2021 | PRESENTACION DEL RECURSO ORDINARIO</t>
  </si>
  <si>
    <t>20/08/2021 | PRESENTACION DE MEMORIAL</t>
  </si>
  <si>
    <t>19/08/2021 | AUTO QUE FIJA FECHA PARA DILIGENCIA Y/O AUDIENCIA</t>
  </si>
  <si>
    <t>18/08/2021 | AUTO DE CITACION A TERCEROS</t>
  </si>
  <si>
    <t>30/08/2021 | CONTESTACION DE LA REFORMA DE LA DEMANDA</t>
  </si>
  <si>
    <t>20/08/2021 | AUTO QUE ORDENA CORRER TRASLADO</t>
  </si>
  <si>
    <t>2/08/2021 | CONTESTACION DE LA DEMANDA</t>
  </si>
  <si>
    <t>2/09/2021 | AUTO QUE ADMITE DEMANDA</t>
  </si>
  <si>
    <t>10/12/2020 | AUTO QUE ADMITE DEMANDA</t>
  </si>
  <si>
    <t>2/08/2021 | AUTO QUE ADMITE DEMANDA</t>
  </si>
  <si>
    <t>4/08/2021 | PRESENTACION DE MEMORIAL</t>
  </si>
  <si>
    <t>30/09/2019 | SENTENCIA</t>
  </si>
  <si>
    <t>16/12/2020 | AL DESPACHO CON PROYECTO DE FALLO</t>
  </si>
  <si>
    <t>15/04/2016 | AUTO QUE ORDENA CORRER TRASLADO</t>
  </si>
  <si>
    <t>29/09/2020 | AL DESPACHO</t>
  </si>
  <si>
    <t>18/09/2019 | PRESENTACION DEL RECURSO ORDINARIO</t>
  </si>
  <si>
    <t>26/04/2019 | AL DESPACHO PARA SENTENCIA</t>
  </si>
  <si>
    <t>23/07/2021 | PRESENTACION DE MEMORIAL</t>
  </si>
  <si>
    <t>19/10/2020 | AUTO QUE DA TRAMITE</t>
  </si>
  <si>
    <t>28/05/2018 | AL DESPACHO</t>
  </si>
  <si>
    <t>30/07/2020 | AUTO QUE RESUELVE EXCEPCIONES PREVIAS</t>
  </si>
  <si>
    <t>19/08/2020 | PRESENTACION DE MEMORIAL</t>
  </si>
  <si>
    <t>30/10/2020 | AL DESPACHO CON PROYECTO DE FALLO</t>
  </si>
  <si>
    <t>18/02/2020 | PRESENTACION DE PODER</t>
  </si>
  <si>
    <t>14/08/2020 | PRESENTACION DE MEMORIAL</t>
  </si>
  <si>
    <t>12/07/2021 | PRESENTACION DEL RECURSO ORDINARIO</t>
  </si>
  <si>
    <t>9/09/2019 | CONTESTACION DE LA DEMANDA</t>
  </si>
  <si>
    <t>4/11/2020 | AL DESPACHO</t>
  </si>
  <si>
    <t>19/08/2021 | AUTO QUE RESUELVE DE FONDO EL RECURSO ORDINARIO</t>
  </si>
  <si>
    <t>18/08/2021 | AUTO QUE RESUELVE LA CONCESION DE RECURSO ORDINARIO</t>
  </si>
  <si>
    <t>7/09/2021 | PRESENTACION DE ALEGATOS DE CONCLUSION</t>
  </si>
  <si>
    <t>28/01/2021 | AUTO QUE RESUELVE LA ADMISION DE RECURSO ORDINARIO</t>
  </si>
  <si>
    <t>19/07/2021 | AUTO QUE RESUELVE LA CONCESION DE RECURSO ORDINARIO</t>
  </si>
  <si>
    <t>12/02/2021 | PRESENTACION DE MEMORIAL</t>
  </si>
  <si>
    <t>12/08/2021 | AUTO QUE RESUELVE DE FONDO EL RECURSO ORDINARIO</t>
  </si>
  <si>
    <t>13/08/2021 | AUTO QUE RESUELVE LA CONCESION DE RECURSO ORDINARIO</t>
  </si>
  <si>
    <t>15/02/2021 | CONTESTACION DE LA DEMANDA</t>
  </si>
  <si>
    <t>23/06/2021 | PRESENTACION DE ALEGATOS DE CONCLUSION</t>
  </si>
  <si>
    <t>12/03/2021 | CONTESTACION DE LA DEMANDA</t>
  </si>
  <si>
    <t>18/06/2021 | CONTESTACION DE LA DEMANDA</t>
  </si>
  <si>
    <t>2/08/2021 | PRESENTACION DE MEMORIAL</t>
  </si>
  <si>
    <t>30/06/2021 | AUTO QUE RESUELVE DE FONDO EL RECURSO ORDINARIO</t>
  </si>
  <si>
    <t>10/08/2021 | CONTESTACION DE LA DEMANDA</t>
  </si>
  <si>
    <t>12/08/2021 | CONTESTACION DE LA DEMANDA</t>
  </si>
  <si>
    <t>19/08/2021 | CONTESTACION DE LA DEMANDA</t>
  </si>
  <si>
    <t>20/08/2021 | CONTESTACION DE LA DEMANDA</t>
  </si>
  <si>
    <t>25/08/2021 | CONTESTACION DE LA DEMANDA</t>
  </si>
  <si>
    <t>26/08/2021 | CONTESTACION DE LA DEMANDA</t>
  </si>
  <si>
    <t>11/12/2017 | AUTO QUE RESUELVE MEDIDAS CAUTELARES</t>
  </si>
  <si>
    <t>29/11/2017 | AUTO QUE DESIGNA CURADOR AD LITEM</t>
  </si>
  <si>
    <t>10/12/2017 | NOTIFICACION</t>
  </si>
  <si>
    <t>2228262</t>
  </si>
  <si>
    <t>2230287</t>
  </si>
  <si>
    <t>2230752</t>
  </si>
  <si>
    <t>2232039</t>
  </si>
  <si>
    <t>2234695</t>
  </si>
  <si>
    <t>2234787</t>
  </si>
  <si>
    <t>2234870</t>
  </si>
  <si>
    <t>76001333301720200007900</t>
  </si>
  <si>
    <t>76001333301220200013000</t>
  </si>
  <si>
    <t>11001333400520210015700</t>
  </si>
  <si>
    <t>73001333300120200021100</t>
  </si>
  <si>
    <t>25269333300220200008700</t>
  </si>
  <si>
    <t>54001333300620200013200</t>
  </si>
  <si>
    <t>27001333300120200009300</t>
  </si>
  <si>
    <t xml:space="preserve">Mi mandante, es docente en propiedad nombrado bajo el Decreto 1278 de 2002 ; ha prestado sus servicios en el sector educativo al DEPARTAMENTO DE VALLE DEL CAUCA  con  MAGISTER  EN EDUCACION Mediante OFICIO SIN NÚMERO, DEL 6 DE NOVIEMBRE DE 2019  expedido </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</si>
  <si>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</si>
  <si>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</si>
  <si>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</si>
  <si>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JUZGADO 17 ADMINISTRATIVO ORAL DE CALI</t>
  </si>
  <si>
    <t>JUZGADO 12 ADMINISTRATIVO ORAL DE CALI</t>
  </si>
  <si>
    <t>JUZGADO 05 ADMINISTRATIVO ORAL DE LA SECCION PRIMERA DE BOGOTA</t>
  </si>
  <si>
    <t>JUZGADO 01 ADMINISTRATIVO ORAL DE IBAGUE</t>
  </si>
  <si>
    <t>JUZGADO 06 ADMINISTRATIVO ORAL DE CUCUTA</t>
  </si>
  <si>
    <t>JUZGADO 01 ADMINISTRATIVO ORAL DE QUIBDO</t>
  </si>
  <si>
    <t>19321349</t>
  </si>
  <si>
    <t>CARLOS HERNAN GARNICA GERMAN</t>
  </si>
  <si>
    <t>66958543</t>
  </si>
  <si>
    <t>ANGELA FERNANDA MADROÑERO</t>
  </si>
  <si>
    <t>29614812</t>
  </si>
  <si>
    <t>ROSALBA INES RAMIREZ FRANCO</t>
  </si>
  <si>
    <t>1000832690</t>
  </si>
  <si>
    <t>DANIEL HUMBERTO MARTINEZ HERRERA</t>
  </si>
  <si>
    <t>ILEGALIDAD DEL ACTO ADMINISTRATIVO QUE NIEGA CONDONACION DE CREDITO EDUCATIVO</t>
  </si>
  <si>
    <t>65746061</t>
  </si>
  <si>
    <t>FLORALBA VASQUEZ RIAÑO</t>
  </si>
  <si>
    <t>31908328</t>
  </si>
  <si>
    <t>FLOR STELLA TRUJILLO VELASCO</t>
  </si>
  <si>
    <t>13466738</t>
  </si>
  <si>
    <t>MARTIN IGNACIO GELVEZ ESTEVEZ</t>
  </si>
  <si>
    <t>CHOCO-QUIBDO</t>
  </si>
  <si>
    <t>35820183</t>
  </si>
  <si>
    <t>LILLY ADEY SANCHEZ MOSQUERA</t>
  </si>
  <si>
    <t>18/08/2021 | PRESENTACION DE ALEGATOS DE CONCLUSION</t>
  </si>
  <si>
    <t>23/09/2021 | SENTENCIA</t>
  </si>
  <si>
    <t>10/07/2019 | AUTO QUE FIJA FECHA PARA DILIGENCIA Y/O AUDIENCIA</t>
  </si>
  <si>
    <t>24/07/2019 | AUTO QUE RESUELVE LA CONCESION DE RECURSO ORDINARIO</t>
  </si>
  <si>
    <t>9/07/2019 | CONTESTACION DE LA DEMANDA</t>
  </si>
  <si>
    <t>2/09/2019 | AUTO QUE RESUELVE MEDIDAS CAUTELARES</t>
  </si>
  <si>
    <t>21/09/2021 | PRESENTACION DE MEMORIAL</t>
  </si>
  <si>
    <t>20/09/2021 | SENTENCIA</t>
  </si>
  <si>
    <t>28/09/2021 | SENTENCIA</t>
  </si>
  <si>
    <t>14/09/2021 | PRESENTACION DEL RECURSO ORDINARIO</t>
  </si>
  <si>
    <t>24/03/2021 | PRESENTACION DE MEMORIAL</t>
  </si>
  <si>
    <t>15/09/2021 | AUTO QUE RESUELVE LA CONCESION DE RECURSO ORDINARIO</t>
  </si>
  <si>
    <t>24/09/2021 | AUTO QUE FIJA FECHA PARA DILIGENCIA Y/O AUDIENCIA</t>
  </si>
  <si>
    <t>15/09/2021 | AUTO QUE APLAZA AUDIENCIA</t>
  </si>
  <si>
    <t>30/08/2021 | AUTO QUE APLAZA AUDIENCIA</t>
  </si>
  <si>
    <t>16/09/2021 | AUTO QUE FIJA FECHA PARA DILIGENCIA Y/O AUDIENCIA</t>
  </si>
  <si>
    <t>1/10/2021 | AUTO QUE RESUELVE ACLARACION, CORRECCION O ADICION DE AUTO</t>
  </si>
  <si>
    <t>16/09/2021 | AUTO QUE RESUELVE DE FONDO EL RECURSO ORDINARIO</t>
  </si>
  <si>
    <t>9/09/2021 | PRESENTACION DEL RECURSO ORDINARIO</t>
  </si>
  <si>
    <t>21/09/2021 | AUTO QUE RESUELVE EXCEPCIONES PREVIAS</t>
  </si>
  <si>
    <t>16/09/2021 | AUTO QUE DA TRAMITE</t>
  </si>
  <si>
    <t>21/09/2021 | PRESENTACION DE ALEGATOS DE CONCLUSION</t>
  </si>
  <si>
    <t>22/09/2021 | AUTO QUE ORDENA CORRER TRASLADO</t>
  </si>
  <si>
    <t>16/09/2021 | PRESENTACION DEL RECURSO ORDINARIO</t>
  </si>
  <si>
    <t>7/09/2021 | AUTO QUE RESUELVE LA ADMISION DE RECURSO ORDINARIO</t>
  </si>
  <si>
    <t>28/09/2021 | PRESENTACION DE MEMORIAL</t>
  </si>
  <si>
    <t>14/09/2021 | PRESENTACION DE MEMORIAL</t>
  </si>
  <si>
    <t>4/09/2021 | AUTO QUE RESUELVE LA ADMISION DE RECURSO ORDINARIO</t>
  </si>
  <si>
    <t>15/09/2021 | PRESENTACION DE MEMORIAL</t>
  </si>
  <si>
    <t xml:space="preserve">7/09/2021 | AUDIENCIA INICIAL </t>
  </si>
  <si>
    <t>23/09/2021 | AUTO QUE ORDENA CORRER TRASLADO</t>
  </si>
  <si>
    <t>24/09/2021 | SENTENCIA</t>
  </si>
  <si>
    <t>22/09/2021 | AUTO QUE DA TRAMITE</t>
  </si>
  <si>
    <t>17/09/2021 | AUTO QUE FIJA FECHA PARA DILIGENCIA Y/O AUDIENCIA</t>
  </si>
  <si>
    <t>17/09/2021 | AUTO QUE DA TRAMITE</t>
  </si>
  <si>
    <t>23/09/2021 | AUTO QUE FIJA FECHA PARA DILIGENCIA Y/O AUDIENCIA</t>
  </si>
  <si>
    <t>1/10/2021 | PRESENTACION DE MEMORIAL</t>
  </si>
  <si>
    <t>7/09/2021 | CONTESTACION DE LA DEMANDA</t>
  </si>
  <si>
    <t>10/09/2021 | CONTESTACION DE LA DEMANDA</t>
  </si>
  <si>
    <t>13/09/2021 | CONTESTACION DE LA DEMANDA</t>
  </si>
  <si>
    <t>27/09/2021 | CONTESTACION DE LA DEMANDA</t>
  </si>
  <si>
    <t>18/09/2021 | AUTO QUE REMITE PROCESO A OTRO DESPACHO PARA DIRIMIR CONFLICTO DE COMPETENCIA Y/O JURISDICCION</t>
  </si>
  <si>
    <t>3/09/2021 | AUTO QUE REMITE PROCESO A OTRO DESPACHO PARA DIRIMIR CONFLICTO DE COMPETENCIA Y/O JURISDICCION</t>
  </si>
  <si>
    <t>13/09/2021 | AUTO QUE REMITE PROCESO A OTRO DESPACHO PARA DIRIMIR CONFLICTO DE COMPETENCIA Y/O JURISDICCION</t>
  </si>
  <si>
    <t>15/09/2021 | AUTO QUE REMITE PROCESO A OTRO DESPACHO PARA DIRIMIR CONFLICTO DE COMPETENCIA Y/O JURISDICCION</t>
  </si>
  <si>
    <t>21/09/2021 | AUTO QUE REMITE PROCESO A OTRO DESPACHO PARA DIRIMIR CONFLICTO DE COMPETENCIA Y/O JURISDICCION</t>
  </si>
  <si>
    <t>29/09/2021 | CONTESTACION DE LA DEMANDA</t>
  </si>
  <si>
    <t>29/09/2021 | AUTO QUE REMITE PROCESO A OTRO DESPACHO PARA DIRIMIR CONFLICTO DE COMPETENCIA Y/O JURISDICCION</t>
  </si>
  <si>
    <t>29/03/2019 | SENTENCIA</t>
  </si>
  <si>
    <t>22/11/2017 | CONTESTACION DE LA DEMANDA</t>
  </si>
  <si>
    <t>16/11/2017 | NOTIFICACION</t>
  </si>
  <si>
    <t>24/09/2021 | CONTESTACION DE LA DEMANDA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</si>
</sst>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s>
  <fonts count="29"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5">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49" fontId="17" fillId="0" borderId="0" xfId="0" applyNumberFormat="1" applyFont="1" applyBorder="1" applyAlignment="1" applyProtection="1">
      <alignment horizontal="center" vertical="center"/>
      <protection locked="0"/>
    </xf>
    <xf numFmtId="0" fontId="17" fillId="0" borderId="0" xfId="0" applyFont="1" applyBorder="1" applyAlignment="1" applyProtection="1">
      <alignment horizontal="center"/>
      <protection locked="0"/>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23</c:v>
                </c:pt>
                <c:pt idx="1">
                  <c:v>232</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243</c:v>
                </c:pt>
                <c:pt idx="1">
                  <c:v>12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14" activePane="bottomLeft" state="frozen"/>
      <selection pane="bottomLeft" activeCell="AA15" sqref="AA15"/>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2" ht="16.5" x14ac:dyDescent="0.3">
      <c r="A1" s="94"/>
      <c r="B1" s="94"/>
      <c r="C1" s="94"/>
      <c r="D1" s="94"/>
      <c r="E1" s="94"/>
      <c r="F1" s="94"/>
      <c r="G1" s="94"/>
      <c r="H1" s="119"/>
      <c r="I1" s="120"/>
      <c r="J1" s="94"/>
      <c r="K1" s="94"/>
      <c r="L1" s="94"/>
      <c r="M1" s="94"/>
      <c r="N1" s="94"/>
      <c r="O1" s="94"/>
      <c r="P1" s="94"/>
      <c r="Q1" s="94"/>
      <c r="R1" s="94"/>
      <c r="S1" s="94"/>
      <c r="T1" s="94"/>
      <c r="U1" s="94"/>
      <c r="V1" s="94"/>
      <c r="W1" s="94"/>
      <c r="X1" s="135">
        <f ca="1">IF(MONTH(NOW())&lt;6,1,2)</f>
        <v>2</v>
      </c>
      <c r="Y1" s="94"/>
      <c r="Z1" s="94"/>
      <c r="AA1" s="94"/>
      <c r="AB1" s="94"/>
      <c r="AC1" s="94"/>
      <c r="AD1" s="120"/>
      <c r="AE1" s="94"/>
      <c r="AF1" s="94"/>
      <c r="AG1" s="94"/>
      <c r="AH1" s="94"/>
      <c r="AI1" s="94"/>
      <c r="AJ1" s="94"/>
      <c r="AK1" s="94"/>
    </row>
    <row r="2" spans="1:242" s="113" customFormat="1" ht="24" customHeight="1" x14ac:dyDescent="0.3">
      <c r="A2" s="148"/>
      <c r="B2" s="148"/>
      <c r="C2" s="148"/>
      <c r="D2" s="149" t="s">
        <v>385</v>
      </c>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16"/>
      <c r="AF2" s="116"/>
      <c r="AG2" s="116"/>
      <c r="AH2" s="116"/>
      <c r="AI2" s="116"/>
      <c r="AJ2" s="115" t="s">
        <v>386</v>
      </c>
      <c r="AK2" s="117" t="s">
        <v>474</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customHeight="1" x14ac:dyDescent="0.3">
      <c r="A3" s="148"/>
      <c r="B3" s="148"/>
      <c r="C3" s="148"/>
      <c r="D3" s="149" t="s">
        <v>387</v>
      </c>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16"/>
      <c r="AF3" s="116"/>
      <c r="AG3" s="116"/>
      <c r="AH3" s="116"/>
      <c r="AI3" s="116"/>
      <c r="AJ3" s="115" t="s">
        <v>388</v>
      </c>
      <c r="AK3" s="137">
        <v>1</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customHeight="1" x14ac:dyDescent="0.3">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2" ht="16.5" customHeight="1" x14ac:dyDescent="0.3">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94"/>
      <c r="AH5" s="94"/>
      <c r="AI5" s="120"/>
      <c r="AJ5" s="94"/>
      <c r="AK5" s="94"/>
    </row>
    <row r="6" spans="1:242" ht="16.5" customHeight="1" x14ac:dyDescent="0.3">
      <c r="A6" s="94"/>
      <c r="B6" s="94"/>
      <c r="C6" s="94"/>
      <c r="D6" s="94"/>
      <c r="E6" s="95" t="s">
        <v>389</v>
      </c>
      <c r="F6" s="94"/>
      <c r="G6" s="128"/>
      <c r="H6" s="94"/>
      <c r="I6" s="126"/>
      <c r="J6" s="95" t="s">
        <v>390</v>
      </c>
      <c r="K6" s="95"/>
      <c r="L6" s="121"/>
      <c r="M6" s="94"/>
      <c r="N6" s="94" t="s">
        <v>476</v>
      </c>
      <c r="O6" s="94"/>
      <c r="P6" s="94"/>
      <c r="Q6" s="94"/>
      <c r="R6" s="94"/>
      <c r="S6" s="94" t="s">
        <v>391</v>
      </c>
      <c r="T6" s="94"/>
      <c r="U6" s="94"/>
      <c r="V6" s="94" t="s">
        <v>461</v>
      </c>
      <c r="W6" s="94"/>
      <c r="X6" s="94"/>
      <c r="Y6" s="151" t="s">
        <v>420</v>
      </c>
      <c r="Z6" s="151"/>
      <c r="AA6" s="151"/>
      <c r="AB6" s="130"/>
      <c r="AC6" s="151" t="s">
        <v>392</v>
      </c>
      <c r="AD6" s="151"/>
      <c r="AE6" s="151"/>
      <c r="AF6" s="151"/>
      <c r="AG6" s="151"/>
      <c r="AH6" s="130"/>
      <c r="AI6" s="94"/>
      <c r="AJ6" s="94"/>
      <c r="AK6" s="94"/>
    </row>
    <row r="7" spans="1:242" ht="16.5" customHeight="1" x14ac:dyDescent="0.3">
      <c r="A7" s="94"/>
      <c r="B7" s="94"/>
      <c r="C7" s="94"/>
      <c r="D7" s="94"/>
      <c r="E7" s="98" t="s">
        <v>396</v>
      </c>
      <c r="F7" s="94">
        <f>COUNTIF(C14:C65503,E7)</f>
        <v>23</v>
      </c>
      <c r="G7" s="128"/>
      <c r="H7" s="107" t="s">
        <v>393</v>
      </c>
      <c r="I7" s="126"/>
      <c r="J7" s="127" t="s">
        <v>394</v>
      </c>
      <c r="K7" s="106">
        <f>COUNTIF($AA$14:$AA$65503,J7)</f>
        <v>243</v>
      </c>
      <c r="L7" s="122" t="s">
        <v>393</v>
      </c>
      <c r="M7" s="94"/>
      <c r="N7" s="112" t="s">
        <v>471</v>
      </c>
      <c r="O7" s="111" t="s">
        <v>472</v>
      </c>
      <c r="P7" s="111" t="s">
        <v>477</v>
      </c>
      <c r="Q7" s="111" t="s">
        <v>478</v>
      </c>
      <c r="R7" s="94"/>
      <c r="S7" s="95"/>
      <c r="T7" s="95"/>
      <c r="U7" s="94"/>
      <c r="V7" s="95"/>
      <c r="W7" s="95"/>
      <c r="X7" s="94"/>
      <c r="Y7" s="109" t="s">
        <v>396</v>
      </c>
      <c r="Z7" s="108"/>
      <c r="AA7" s="101" t="s">
        <v>395</v>
      </c>
      <c r="AB7" s="94"/>
      <c r="AC7" s="109" t="s">
        <v>396</v>
      </c>
      <c r="AD7" s="110"/>
      <c r="AE7" s="109" t="s">
        <v>395</v>
      </c>
      <c r="AF7" s="134"/>
      <c r="AG7" s="107" t="s">
        <v>393</v>
      </c>
      <c r="AH7" s="94"/>
      <c r="AI7" s="94"/>
      <c r="AJ7" s="94"/>
      <c r="AK7" s="94"/>
    </row>
    <row r="8" spans="1:242" ht="16.5" customHeight="1" x14ac:dyDescent="0.3">
      <c r="A8" s="94"/>
      <c r="B8" s="94"/>
      <c r="C8" s="94"/>
      <c r="D8" s="94"/>
      <c r="E8" s="98" t="s">
        <v>395</v>
      </c>
      <c r="F8" s="94">
        <f>COUNTIF(C14:C65503,E8)</f>
        <v>232</v>
      </c>
      <c r="G8" s="128"/>
      <c r="H8" s="150">
        <f>SUM(F7:F8)</f>
        <v>255</v>
      </c>
      <c r="I8" s="126"/>
      <c r="J8" s="127" t="s">
        <v>397</v>
      </c>
      <c r="K8" s="106">
        <f>COUNTIF($AA$14:$AA$65503,J8)</f>
        <v>12</v>
      </c>
      <c r="L8" s="143">
        <f>SUM(K7:K8)</f>
        <v>255</v>
      </c>
      <c r="M8" s="94"/>
      <c r="N8" s="144">
        <f>COUNTIF($U$14:$U$65503,N7)</f>
        <v>192</v>
      </c>
      <c r="O8" s="146">
        <f>COUNTIF($U$14:$U$65503,O7)</f>
        <v>31</v>
      </c>
      <c r="P8" s="152">
        <f>COUNTIF($U$14:$U$65503,P7)</f>
        <v>0</v>
      </c>
      <c r="Q8" s="154">
        <f>COUNTIF($U$14:$U$65503,Q7)</f>
        <v>0</v>
      </c>
      <c r="R8" s="94"/>
      <c r="S8" s="98" t="s">
        <v>396</v>
      </c>
      <c r="T8" s="103">
        <f>SUMIF($C$14:$C$65503,S8,$P$14:$P$65503)</f>
        <v>7200853546.3581839</v>
      </c>
      <c r="U8" s="94"/>
      <c r="V8" s="98" t="s">
        <v>396</v>
      </c>
      <c r="W8" s="103">
        <f>SUMIF($C$14:$C$65503,V8,$O$14:$O$65503)</f>
        <v>5067587874</v>
      </c>
      <c r="X8" s="94"/>
      <c r="Y8" s="105" t="s">
        <v>420</v>
      </c>
      <c r="Z8" s="104">
        <f>SUMIFS($Z$14:$Z$1048576,$C$14:$C$1048576,Y7,$Y$14:$Y$1048576,Y8)</f>
        <v>0</v>
      </c>
      <c r="AA8" s="103">
        <f>SUMIFS($Z$14:$Z$1048576,$C$14:$C$1048576,AA7,$Y$14:$Y$1048576,Y8)</f>
        <v>6765993721</v>
      </c>
      <c r="AB8" s="94"/>
      <c r="AC8" s="105" t="s">
        <v>398</v>
      </c>
      <c r="AD8" s="97">
        <f ca="1">COUNTIFS($C$14:$C$1048576,$AC$7,$F$14:$F$1048576,AC8)</f>
        <v>2</v>
      </c>
      <c r="AE8" s="105" t="s">
        <v>398</v>
      </c>
      <c r="AF8" s="123">
        <f ca="1">COUNTIFS($C$14:$C$1048576,$AE$7,$F$14:$F$1048576,AE8)</f>
        <v>86</v>
      </c>
      <c r="AG8" s="96">
        <f ca="1">AD8+AF8</f>
        <v>88</v>
      </c>
      <c r="AH8" s="94"/>
      <c r="AI8" s="94"/>
      <c r="AJ8" s="94"/>
      <c r="AK8" s="94"/>
    </row>
    <row r="9" spans="1:242" ht="16.5" customHeight="1" x14ac:dyDescent="0.3">
      <c r="A9" s="94"/>
      <c r="B9" s="94"/>
      <c r="C9" s="94"/>
      <c r="D9" s="94"/>
      <c r="E9" s="94"/>
      <c r="F9" s="94"/>
      <c r="G9" s="128"/>
      <c r="H9" s="150"/>
      <c r="I9" s="95"/>
      <c r="J9" s="127"/>
      <c r="K9" s="116"/>
      <c r="L9" s="143"/>
      <c r="M9" s="94"/>
      <c r="N9" s="144"/>
      <c r="O9" s="146"/>
      <c r="P9" s="152"/>
      <c r="Q9" s="154"/>
      <c r="R9" s="94"/>
      <c r="S9" s="98" t="s">
        <v>395</v>
      </c>
      <c r="T9" s="103">
        <f>SUMIF($C$14:$C$65503,S9,$P$14:$P$65503)</f>
        <v>16737348114.733215</v>
      </c>
      <c r="U9" s="94"/>
      <c r="V9" s="98" t="s">
        <v>395</v>
      </c>
      <c r="W9" s="103">
        <f>SUMIF($C$14:$C$65503,V9,$O$14:$O$65503)</f>
        <v>11160228374</v>
      </c>
      <c r="X9" s="94"/>
      <c r="Y9" s="98" t="s">
        <v>399</v>
      </c>
      <c r="Z9" s="104">
        <f>SUMIFS($Z$14:$Z$1048576,$C$14:$C$1048576,Y7,$Y$14:$Y$1048576,Y9)</f>
        <v>0</v>
      </c>
      <c r="AA9" s="103">
        <f>SUMIFS($Z$14:$Z$1048576,$C$14:$C$1048576,AA7,$Y$14:$Y$1048576,Y9)</f>
        <v>0</v>
      </c>
      <c r="AB9" s="94"/>
      <c r="AC9" s="98" t="s">
        <v>400</v>
      </c>
      <c r="AD9" s="99">
        <f ca="1">COUNTIFS($C$14:$C$1048576,$AC$7,$F$14:$F$1048576,AC9)</f>
        <v>0</v>
      </c>
      <c r="AE9" s="98" t="s">
        <v>400</v>
      </c>
      <c r="AF9" s="123">
        <f ca="1">COUNTIFS($C$14:$C$1048576,$AE$7,$F$14:$F$1048576,AE9)</f>
        <v>101</v>
      </c>
      <c r="AG9" s="96">
        <f ca="1">AD9+AF9</f>
        <v>101</v>
      </c>
      <c r="AH9" s="94"/>
      <c r="AI9" s="94"/>
      <c r="AJ9" s="94"/>
      <c r="AK9" s="94"/>
    </row>
    <row r="10" spans="1:242" ht="16.5" customHeight="1" x14ac:dyDescent="0.3">
      <c r="A10" s="94"/>
      <c r="B10" s="94"/>
      <c r="C10" s="94"/>
      <c r="D10" s="94"/>
      <c r="E10" s="94"/>
      <c r="F10" s="94"/>
      <c r="G10" s="128"/>
      <c r="H10" s="150"/>
      <c r="I10" s="95"/>
      <c r="J10" s="127"/>
      <c r="K10" s="116"/>
      <c r="L10" s="143"/>
      <c r="M10" s="94"/>
      <c r="N10" s="145"/>
      <c r="O10" s="147"/>
      <c r="P10" s="153"/>
      <c r="Q10" s="155"/>
      <c r="R10" s="94"/>
      <c r="S10" s="98"/>
      <c r="T10" s="103"/>
      <c r="U10" s="94"/>
      <c r="V10" s="98"/>
      <c r="W10" s="103"/>
      <c r="X10" s="94"/>
      <c r="Y10" s="98" t="s">
        <v>475</v>
      </c>
      <c r="Z10" s="104">
        <f>SUMIFS($Z$14:$Z$1048576,$C$14:$C$1048576,Y7,$Y$14:$Y$1048576,Y10)</f>
        <v>0</v>
      </c>
      <c r="AA10" s="103">
        <f>SUMIFS($Z$14:$Z$1048576,$C$14:$C$1048576,AA7,$Y$14:$Y$1048576,Y10)</f>
        <v>0</v>
      </c>
      <c r="AB10" s="94"/>
      <c r="AC10" s="98" t="s">
        <v>401</v>
      </c>
      <c r="AD10" s="99">
        <f ca="1">COUNTIFS($C$14:$C$1048576,$AC$7,$F$14:$F$1048576,AC10)</f>
        <v>21</v>
      </c>
      <c r="AE10" s="98" t="s">
        <v>401</v>
      </c>
      <c r="AF10" s="123">
        <f ca="1">COUNTIFS($C$14:$C$1048576,$AE$7,$F$14:$F$1048576,AE10)</f>
        <v>45</v>
      </c>
      <c r="AG10" s="96">
        <f ca="1">AD10+AF10</f>
        <v>66</v>
      </c>
      <c r="AH10" s="94"/>
      <c r="AI10" s="94"/>
      <c r="AJ10" s="94"/>
      <c r="AK10" s="94"/>
    </row>
    <row r="11" spans="1:242" ht="16.5" customHeight="1" x14ac:dyDescent="0.3">
      <c r="A11" s="94"/>
      <c r="B11" s="94"/>
      <c r="C11" s="94"/>
      <c r="D11" s="94"/>
      <c r="E11" s="94"/>
      <c r="F11" s="94"/>
      <c r="G11" s="128"/>
      <c r="H11" s="150"/>
      <c r="I11" s="95"/>
      <c r="J11" s="95"/>
      <c r="K11" s="116"/>
      <c r="L11" s="143"/>
      <c r="M11" s="94"/>
      <c r="N11" s="145"/>
      <c r="O11" s="147"/>
      <c r="P11" s="153"/>
      <c r="Q11" s="155"/>
      <c r="R11" s="94"/>
      <c r="S11" s="101" t="s">
        <v>393</v>
      </c>
      <c r="T11" s="100">
        <f>SUM(T8:T9)</f>
        <v>23938201661.0914</v>
      </c>
      <c r="U11" s="94"/>
      <c r="V11" s="101" t="s">
        <v>393</v>
      </c>
      <c r="W11" s="100">
        <f>SUM(W8:W9)</f>
        <v>16227816248</v>
      </c>
      <c r="X11" s="94"/>
      <c r="Y11" s="101" t="s">
        <v>393</v>
      </c>
      <c r="Z11" s="102">
        <f>SUM(Z8:Z10)</f>
        <v>0</v>
      </c>
      <c r="AA11" s="100">
        <f>SUM(AA8:AA10)</f>
        <v>6765993721</v>
      </c>
      <c r="AB11" s="94"/>
      <c r="AC11" s="128"/>
      <c r="AD11" s="128"/>
      <c r="AE11" s="126"/>
      <c r="AF11" s="128"/>
      <c r="AG11" s="128"/>
      <c r="AH11" s="94"/>
      <c r="AI11" s="94"/>
      <c r="AJ11" s="94"/>
      <c r="AK11" s="94"/>
    </row>
    <row r="12" spans="1:242" ht="16.5" customHeight="1" thickBot="1" x14ac:dyDescent="0.35">
      <c r="A12" s="94"/>
      <c r="B12" s="94"/>
      <c r="C12" s="94"/>
      <c r="D12" s="94"/>
      <c r="E12" s="94"/>
      <c r="F12" s="94"/>
      <c r="G12" s="94"/>
      <c r="H12" s="95"/>
      <c r="I12" s="95"/>
      <c r="J12" s="95"/>
      <c r="K12" s="116"/>
      <c r="L12" s="121"/>
      <c r="M12" s="94"/>
      <c r="N12" s="94"/>
      <c r="O12" s="94"/>
      <c r="P12" s="94"/>
      <c r="Q12" s="94"/>
      <c r="R12" s="94"/>
      <c r="S12" s="94"/>
      <c r="T12" s="94"/>
      <c r="U12" s="94"/>
      <c r="V12" s="94"/>
      <c r="W12" s="94"/>
      <c r="X12" s="94"/>
      <c r="Y12" s="94"/>
      <c r="Z12" s="94"/>
      <c r="AA12" s="94"/>
      <c r="AB12" s="94"/>
      <c r="AC12" s="94"/>
      <c r="AD12" s="94"/>
      <c r="AE12" s="94"/>
      <c r="AF12" s="120"/>
      <c r="AG12" s="94"/>
      <c r="AH12" s="94"/>
      <c r="AI12" s="94"/>
      <c r="AJ12" s="94"/>
      <c r="AK12" s="94"/>
    </row>
    <row r="13" spans="1:242" s="90" customFormat="1" ht="66" x14ac:dyDescent="0.25">
      <c r="A13" s="92" t="s">
        <v>404</v>
      </c>
      <c r="B13" s="91"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479</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x14ac:dyDescent="0.3">
      <c r="A14" s="84" t="s">
        <v>480</v>
      </c>
      <c r="B14" s="84" t="s">
        <v>45</v>
      </c>
      <c r="C14" s="84" t="s">
        <v>921</v>
      </c>
      <c r="D14" s="84" t="s">
        <v>923</v>
      </c>
      <c r="E14" s="88">
        <v>40637</v>
      </c>
      <c r="F14" s="136" t="str">
        <f t="shared" ref="F14:F16" ca="1" si="0">IF(ISBLANK(E14)=FALSE,IF(YEAR(E14)=YEAR(NOW()),"Este Año",IF((YEAR(E14)-YEAR(NOW()))=-1,"Año Anterior","Mas de dos Años")),"")</f>
        <v>Mas de dos Años</v>
      </c>
      <c r="G14" s="141" t="s">
        <v>927</v>
      </c>
      <c r="H14" s="138" t="s">
        <v>111</v>
      </c>
      <c r="I14" s="84" t="s">
        <v>11</v>
      </c>
      <c r="J14" s="84" t="s">
        <v>1146</v>
      </c>
      <c r="K14" s="84" t="s">
        <v>1301</v>
      </c>
      <c r="L14" s="89" t="s">
        <v>1341</v>
      </c>
      <c r="M14" s="89" t="s">
        <v>1570</v>
      </c>
      <c r="N14" s="84" t="s">
        <v>152</v>
      </c>
      <c r="O14" s="85">
        <v>6244100</v>
      </c>
      <c r="P14" s="85">
        <v>9318341.6485719997</v>
      </c>
      <c r="Q14" s="87" t="s">
        <v>1815</v>
      </c>
      <c r="R14" s="87" t="s">
        <v>1816</v>
      </c>
      <c r="S14" s="87" t="s">
        <v>1817</v>
      </c>
      <c r="T14" s="87" t="s">
        <v>1815</v>
      </c>
      <c r="U14" s="87" t="s">
        <v>471</v>
      </c>
      <c r="V14" s="139">
        <v>44375.980462962965</v>
      </c>
      <c r="W14" s="131">
        <f ca="1">IF(ISBLANK(V14)=FALSE,IF((NOW()-V14)&lt;=180,1,2)," ")</f>
        <v>1</v>
      </c>
      <c r="X14" s="133" t="str">
        <f>IF(U14="ALTA","PROBABLE",IF(U14="MEDIA","POSIBLE","REMOTO"))</f>
        <v>PROBABLE</v>
      </c>
      <c r="Y14" s="132" t="str">
        <f>IF(U14="ALTA","Provisión Contable",IF(U14="MEDIA","Cuenta de Orden","No se registra"))</f>
        <v>Provisión Contable</v>
      </c>
      <c r="Z14" s="85">
        <v>8923214</v>
      </c>
      <c r="AA14" s="84" t="s">
        <v>397</v>
      </c>
      <c r="AB14" s="84" t="s">
        <v>1819</v>
      </c>
      <c r="AC14" s="89" t="s">
        <v>1823</v>
      </c>
      <c r="AD14" s="88">
        <v>42185</v>
      </c>
      <c r="AF14" s="84" t="s">
        <v>1919</v>
      </c>
      <c r="AG14" s="140">
        <v>44131</v>
      </c>
      <c r="AI14" s="84" t="s">
        <v>1920</v>
      </c>
    </row>
    <row r="15" spans="1:242" ht="39.950000000000003" customHeight="1" x14ac:dyDescent="0.3">
      <c r="A15" s="84" t="s">
        <v>481</v>
      </c>
      <c r="B15" s="84" t="s">
        <v>13</v>
      </c>
      <c r="C15" s="84" t="s">
        <v>921</v>
      </c>
      <c r="D15" s="84" t="s">
        <v>924</v>
      </c>
      <c r="E15" s="88">
        <v>42076</v>
      </c>
      <c r="F15" s="136" t="str">
        <f t="shared" ca="1" si="0"/>
        <v>Mas de dos Años</v>
      </c>
      <c r="G15" s="141" t="s">
        <v>928</v>
      </c>
      <c r="H15" s="138" t="s">
        <v>111</v>
      </c>
      <c r="I15" s="84" t="s">
        <v>11</v>
      </c>
      <c r="J15" s="84" t="s">
        <v>1147</v>
      </c>
      <c r="K15" s="84" t="s">
        <v>1302</v>
      </c>
      <c r="L15" s="84" t="s">
        <v>1342</v>
      </c>
      <c r="M15" s="84" t="s">
        <v>1571</v>
      </c>
      <c r="N15" s="84" t="s">
        <v>149</v>
      </c>
      <c r="O15" s="85">
        <v>64435000</v>
      </c>
      <c r="P15" s="85">
        <v>90852600</v>
      </c>
      <c r="Q15" s="87" t="s">
        <v>1815</v>
      </c>
      <c r="R15" s="87" t="s">
        <v>1816</v>
      </c>
      <c r="S15" s="87" t="s">
        <v>1817</v>
      </c>
      <c r="T15" s="87" t="s">
        <v>1816</v>
      </c>
      <c r="U15" s="87" t="s">
        <v>471</v>
      </c>
      <c r="V15" s="139">
        <v>44368.522719907407</v>
      </c>
      <c r="W15" s="131">
        <f t="shared" ref="W15:W78" ca="1" si="1">IF(ISBLANK(V15)=FALSE,IF((NOW()-V15)&lt;=180,1,2)," ")</f>
        <v>1</v>
      </c>
      <c r="X15" s="133" t="str">
        <f t="shared" ref="X15:X78" si="2">IF(U15="ALTA","PROBABLE",IF(U15="MEDIA","POSIBLE","REMOTO"))</f>
        <v>PROBABLE</v>
      </c>
      <c r="Y15" s="132" t="str">
        <f t="shared" ref="Y15:Y78" si="3">IF(U15="ALTA","Provisión Contable",IF(U15="MEDIA","Cuenta de Orden","No se registra"))</f>
        <v>Provisión Contable</v>
      </c>
      <c r="Z15" s="85">
        <v>79862489</v>
      </c>
      <c r="AA15" s="84" t="s">
        <v>394</v>
      </c>
      <c r="AB15" s="84" t="s">
        <v>1820</v>
      </c>
      <c r="AC15" s="89" t="s">
        <v>1824</v>
      </c>
      <c r="AD15" s="88"/>
      <c r="AF15" s="84" t="s">
        <v>1819</v>
      </c>
      <c r="AG15" s="140"/>
      <c r="AI15" s="84" t="s">
        <v>1819</v>
      </c>
    </row>
    <row r="16" spans="1:242" ht="39.950000000000003" customHeight="1" x14ac:dyDescent="0.3">
      <c r="A16" s="84" t="s">
        <v>482</v>
      </c>
      <c r="B16" s="84" t="s">
        <v>7</v>
      </c>
      <c r="C16" s="84" t="s">
        <v>921</v>
      </c>
      <c r="D16" s="84" t="s">
        <v>924</v>
      </c>
      <c r="E16" s="88">
        <v>42143</v>
      </c>
      <c r="F16" s="136" t="str">
        <f t="shared" ca="1" si="0"/>
        <v>Mas de dos Años</v>
      </c>
      <c r="G16" s="141" t="s">
        <v>929</v>
      </c>
      <c r="H16" s="138" t="s">
        <v>111</v>
      </c>
      <c r="I16" s="84" t="s">
        <v>11</v>
      </c>
      <c r="J16" s="84" t="s">
        <v>1148</v>
      </c>
      <c r="K16" s="84" t="s">
        <v>1303</v>
      </c>
      <c r="L16" s="84" t="s">
        <v>1343</v>
      </c>
      <c r="M16" s="84" t="s">
        <v>1572</v>
      </c>
      <c r="N16" s="84" t="s">
        <v>1798</v>
      </c>
      <c r="O16" s="85">
        <v>714785000</v>
      </c>
      <c r="P16" s="85">
        <v>1007105215.625689</v>
      </c>
      <c r="Q16" s="87" t="s">
        <v>1815</v>
      </c>
      <c r="R16" s="87" t="s">
        <v>1817</v>
      </c>
      <c r="S16" s="87" t="s">
        <v>1817</v>
      </c>
      <c r="T16" s="87" t="s">
        <v>1817</v>
      </c>
      <c r="U16" s="87" t="s">
        <v>471</v>
      </c>
      <c r="V16" s="139">
        <v>44368.595416666663</v>
      </c>
      <c r="W16" s="131">
        <f t="shared" ca="1" si="1"/>
        <v>1</v>
      </c>
      <c r="X16" s="133" t="str">
        <f t="shared" si="2"/>
        <v>PROBABLE</v>
      </c>
      <c r="Y16" s="132" t="str">
        <f t="shared" si="3"/>
        <v>Provisión Contable</v>
      </c>
      <c r="Z16" s="85">
        <v>886951297</v>
      </c>
      <c r="AA16" s="84" t="s">
        <v>397</v>
      </c>
      <c r="AB16" s="84" t="s">
        <v>1819</v>
      </c>
      <c r="AC16" s="89" t="s">
        <v>2009</v>
      </c>
      <c r="AD16" s="88">
        <v>43783</v>
      </c>
      <c r="AF16" s="84" t="s">
        <v>1919</v>
      </c>
      <c r="AG16" s="140"/>
      <c r="AI16" s="84" t="s">
        <v>1819</v>
      </c>
    </row>
    <row r="17" spans="1:35" ht="39.950000000000003" customHeight="1" x14ac:dyDescent="0.3">
      <c r="A17" s="84" t="s">
        <v>483</v>
      </c>
      <c r="B17" s="84" t="s">
        <v>17</v>
      </c>
      <c r="C17" s="84" t="s">
        <v>921</v>
      </c>
      <c r="D17" s="84" t="s">
        <v>923</v>
      </c>
      <c r="E17" s="88">
        <v>42195</v>
      </c>
      <c r="F17" s="136" t="str">
        <f t="shared" ref="F17:F80" ca="1" si="4">IF(ISBLANK(E17)=FALSE,IF(YEAR(E17)=YEAR(NOW()),"Este Año",IF((YEAR(E17)-YEAR(NOW()))=-1,"Año Anterior","Mas de dos Años")),"")</f>
        <v>Mas de dos Años</v>
      </c>
      <c r="G17" s="141" t="s">
        <v>930</v>
      </c>
      <c r="H17" s="138" t="s">
        <v>111</v>
      </c>
      <c r="I17" s="84" t="s">
        <v>11</v>
      </c>
      <c r="J17" s="84" t="s">
        <v>1149</v>
      </c>
      <c r="K17" s="84" t="s">
        <v>1301</v>
      </c>
      <c r="L17" s="84" t="s">
        <v>1344</v>
      </c>
      <c r="M17" s="84" t="s">
        <v>1573</v>
      </c>
      <c r="N17" s="84" t="s">
        <v>1799</v>
      </c>
      <c r="O17" s="85">
        <v>74473293</v>
      </c>
      <c r="P17" s="85">
        <v>95803786.560200006</v>
      </c>
      <c r="Q17" s="87" t="s">
        <v>1815</v>
      </c>
      <c r="R17" s="87" t="s">
        <v>1817</v>
      </c>
      <c r="S17" s="87" t="s">
        <v>1816</v>
      </c>
      <c r="T17" s="87" t="s">
        <v>1815</v>
      </c>
      <c r="U17" s="87" t="s">
        <v>471</v>
      </c>
      <c r="V17" s="139">
        <v>44370.639027777775</v>
      </c>
      <c r="W17" s="131">
        <f t="shared" ca="1" si="1"/>
        <v>1</v>
      </c>
      <c r="X17" s="133" t="str">
        <f t="shared" si="2"/>
        <v>PROBABLE</v>
      </c>
      <c r="Y17" s="132" t="str">
        <f t="shared" si="3"/>
        <v>Provisión Contable</v>
      </c>
      <c r="Z17" s="85">
        <v>89330979</v>
      </c>
      <c r="AA17" s="84" t="s">
        <v>397</v>
      </c>
      <c r="AB17" s="84" t="s">
        <v>1819</v>
      </c>
      <c r="AC17" s="89" t="s">
        <v>2090</v>
      </c>
      <c r="AD17" s="88">
        <v>43881</v>
      </c>
      <c r="AF17" s="84" t="s">
        <v>1919</v>
      </c>
      <c r="AG17" s="140"/>
      <c r="AI17" s="84" t="s">
        <v>1819</v>
      </c>
    </row>
    <row r="18" spans="1:35" ht="39.950000000000003" customHeight="1" x14ac:dyDescent="0.3">
      <c r="A18" s="84" t="s">
        <v>490</v>
      </c>
      <c r="B18" s="84" t="s">
        <v>719</v>
      </c>
      <c r="C18" s="84" t="s">
        <v>921</v>
      </c>
      <c r="D18" s="84" t="s">
        <v>923</v>
      </c>
      <c r="E18" s="88">
        <v>42467</v>
      </c>
      <c r="F18" s="136" t="str">
        <f t="shared" ca="1" si="4"/>
        <v>Mas de dos Años</v>
      </c>
      <c r="G18" s="141" t="s">
        <v>937</v>
      </c>
      <c r="H18" s="138" t="s">
        <v>111</v>
      </c>
      <c r="I18" s="84" t="s">
        <v>11</v>
      </c>
      <c r="J18" s="84" t="s">
        <v>1155</v>
      </c>
      <c r="K18" s="84" t="s">
        <v>1301</v>
      </c>
      <c r="L18" s="84" t="s">
        <v>1351</v>
      </c>
      <c r="M18" s="84" t="s">
        <v>1580</v>
      </c>
      <c r="N18" s="84" t="s">
        <v>1802</v>
      </c>
      <c r="O18" s="85">
        <v>14022234</v>
      </c>
      <c r="P18" s="85">
        <v>18308776.673957001</v>
      </c>
      <c r="Q18" s="87" t="s">
        <v>1815</v>
      </c>
      <c r="R18" s="87" t="s">
        <v>1815</v>
      </c>
      <c r="S18" s="87" t="s">
        <v>1817</v>
      </c>
      <c r="T18" s="87" t="s">
        <v>1817</v>
      </c>
      <c r="U18" s="87" t="s">
        <v>472</v>
      </c>
      <c r="V18" s="139">
        <v>44370.673518518517</v>
      </c>
      <c r="W18" s="131">
        <f t="shared" ca="1" si="1"/>
        <v>1</v>
      </c>
      <c r="X18" s="133" t="str">
        <f t="shared" si="2"/>
        <v>POSIBLE</v>
      </c>
      <c r="Y18" s="132" t="str">
        <f t="shared" si="3"/>
        <v>Cuenta de Orden</v>
      </c>
      <c r="Z18" s="85">
        <v>0</v>
      </c>
      <c r="AA18" s="84" t="s">
        <v>397</v>
      </c>
      <c r="AB18" s="84" t="s">
        <v>1819</v>
      </c>
      <c r="AC18" s="89" t="s">
        <v>2091</v>
      </c>
      <c r="AD18" s="88">
        <v>42720</v>
      </c>
      <c r="AF18" s="84" t="s">
        <v>1919</v>
      </c>
      <c r="AG18" s="140"/>
      <c r="AI18" s="84" t="s">
        <v>1819</v>
      </c>
    </row>
    <row r="19" spans="1:35" ht="39.950000000000003" customHeight="1" x14ac:dyDescent="0.3">
      <c r="A19" s="84" t="s">
        <v>485</v>
      </c>
      <c r="B19" s="84" t="s">
        <v>717</v>
      </c>
      <c r="C19" s="84" t="s">
        <v>921</v>
      </c>
      <c r="D19" s="84" t="s">
        <v>924</v>
      </c>
      <c r="E19" s="88">
        <v>42305</v>
      </c>
      <c r="F19" s="136" t="str">
        <f t="shared" ca="1" si="4"/>
        <v>Mas de dos Años</v>
      </c>
      <c r="G19" s="141" t="s">
        <v>932</v>
      </c>
      <c r="H19" s="138" t="s">
        <v>111</v>
      </c>
      <c r="I19" s="84" t="s">
        <v>11</v>
      </c>
      <c r="J19" s="84" t="s">
        <v>1150</v>
      </c>
      <c r="K19" s="84" t="s">
        <v>1303</v>
      </c>
      <c r="L19" s="84" t="s">
        <v>1346</v>
      </c>
      <c r="M19" s="84" t="s">
        <v>1575</v>
      </c>
      <c r="N19" s="84" t="s">
        <v>156</v>
      </c>
      <c r="O19" s="85">
        <v>1294700000</v>
      </c>
      <c r="P19" s="85">
        <v>1665525418.0782809</v>
      </c>
      <c r="Q19" s="87" t="s">
        <v>1815</v>
      </c>
      <c r="R19" s="87" t="s">
        <v>1818</v>
      </c>
      <c r="S19" s="87" t="s">
        <v>1817</v>
      </c>
      <c r="T19" s="87" t="s">
        <v>1818</v>
      </c>
      <c r="U19" s="87" t="s">
        <v>472</v>
      </c>
      <c r="V19" s="139">
        <v>44368.632627314815</v>
      </c>
      <c r="W19" s="131">
        <f t="shared" ca="1" si="1"/>
        <v>1</v>
      </c>
      <c r="X19" s="133" t="str">
        <f t="shared" si="2"/>
        <v>POSIBLE</v>
      </c>
      <c r="Y19" s="132" t="str">
        <f t="shared" si="3"/>
        <v>Cuenta de Orden</v>
      </c>
      <c r="Z19" s="85">
        <v>0</v>
      </c>
      <c r="AA19" s="84" t="s">
        <v>394</v>
      </c>
      <c r="AB19" s="84" t="s">
        <v>1820</v>
      </c>
      <c r="AC19" s="89" t="s">
        <v>2092</v>
      </c>
      <c r="AD19" s="88">
        <v>43634</v>
      </c>
      <c r="AF19" s="84" t="s">
        <v>1919</v>
      </c>
      <c r="AG19" s="140"/>
      <c r="AI19" s="84" t="s">
        <v>1819</v>
      </c>
    </row>
    <row r="20" spans="1:35" ht="39.950000000000003" customHeight="1" x14ac:dyDescent="0.3">
      <c r="A20" s="84" t="s">
        <v>486</v>
      </c>
      <c r="B20" s="84" t="s">
        <v>718</v>
      </c>
      <c r="C20" s="84" t="s">
        <v>921</v>
      </c>
      <c r="D20" s="84" t="s">
        <v>923</v>
      </c>
      <c r="E20" s="88">
        <v>42349</v>
      </c>
      <c r="F20" s="136" t="str">
        <f t="shared" ca="1" si="4"/>
        <v>Mas de dos Años</v>
      </c>
      <c r="G20" s="141" t="s">
        <v>933</v>
      </c>
      <c r="H20" s="138" t="s">
        <v>111</v>
      </c>
      <c r="I20" s="84" t="s">
        <v>11</v>
      </c>
      <c r="J20" s="84" t="s">
        <v>1151</v>
      </c>
      <c r="K20" s="84" t="s">
        <v>1301</v>
      </c>
      <c r="L20" s="84" t="s">
        <v>1347</v>
      </c>
      <c r="M20" s="84" t="s">
        <v>1576</v>
      </c>
      <c r="N20" s="84" t="s">
        <v>1800</v>
      </c>
      <c r="O20" s="85">
        <v>50000000</v>
      </c>
      <c r="P20" s="85">
        <v>62633803.086524002</v>
      </c>
      <c r="Q20" s="87" t="s">
        <v>1815</v>
      </c>
      <c r="R20" s="87" t="s">
        <v>1815</v>
      </c>
      <c r="S20" s="87" t="s">
        <v>1816</v>
      </c>
      <c r="T20" s="87" t="s">
        <v>1815</v>
      </c>
      <c r="U20" s="87" t="s">
        <v>472</v>
      </c>
      <c r="V20" s="139">
        <v>44370.705428240741</v>
      </c>
      <c r="W20" s="131">
        <f t="shared" ca="1" si="1"/>
        <v>1</v>
      </c>
      <c r="X20" s="133" t="str">
        <f t="shared" si="2"/>
        <v>POSIBLE</v>
      </c>
      <c r="Y20" s="132" t="str">
        <f t="shared" si="3"/>
        <v>Cuenta de Orden</v>
      </c>
      <c r="Z20" s="85">
        <v>0</v>
      </c>
      <c r="AA20" s="84" t="s">
        <v>394</v>
      </c>
      <c r="AB20" s="84" t="s">
        <v>1821</v>
      </c>
      <c r="AC20" s="89" t="s">
        <v>2010</v>
      </c>
      <c r="AD20" s="88"/>
      <c r="AF20" s="84" t="s">
        <v>1819</v>
      </c>
      <c r="AG20" s="140"/>
      <c r="AI20" s="84" t="s">
        <v>1819</v>
      </c>
    </row>
    <row r="21" spans="1:35" ht="39.950000000000003" customHeight="1" x14ac:dyDescent="0.3">
      <c r="A21" s="84" t="s">
        <v>487</v>
      </c>
      <c r="B21" s="84" t="s">
        <v>51</v>
      </c>
      <c r="C21" s="84" t="s">
        <v>921</v>
      </c>
      <c r="D21" s="84" t="s">
        <v>923</v>
      </c>
      <c r="E21" s="88">
        <v>42383</v>
      </c>
      <c r="F21" s="136" t="str">
        <f t="shared" ca="1" si="4"/>
        <v>Mas de dos Años</v>
      </c>
      <c r="G21" s="141" t="s">
        <v>934</v>
      </c>
      <c r="H21" s="138" t="s">
        <v>111</v>
      </c>
      <c r="I21" s="84" t="s">
        <v>1141</v>
      </c>
      <c r="J21" s="84" t="s">
        <v>1152</v>
      </c>
      <c r="K21" s="84" t="s">
        <v>1304</v>
      </c>
      <c r="L21" s="84" t="s">
        <v>1348</v>
      </c>
      <c r="M21" s="84" t="s">
        <v>1577</v>
      </c>
      <c r="N21" s="84" t="s">
        <v>1801</v>
      </c>
      <c r="P21" s="85">
        <v>0</v>
      </c>
      <c r="Q21" s="87" t="s">
        <v>1815</v>
      </c>
      <c r="R21" s="87" t="s">
        <v>1817</v>
      </c>
      <c r="S21" s="87" t="s">
        <v>1817</v>
      </c>
      <c r="T21" s="87" t="s">
        <v>1815</v>
      </c>
      <c r="U21" s="87" t="s">
        <v>472</v>
      </c>
      <c r="V21" s="139">
        <v>44370.738888888889</v>
      </c>
      <c r="W21" s="131">
        <f t="shared" ca="1" si="1"/>
        <v>1</v>
      </c>
      <c r="X21" s="133" t="str">
        <f t="shared" si="2"/>
        <v>POSIBLE</v>
      </c>
      <c r="Y21" s="132" t="str">
        <f t="shared" si="3"/>
        <v>Cuenta de Orden</v>
      </c>
      <c r="Z21" s="85">
        <v>0</v>
      </c>
      <c r="AA21" s="84" t="s">
        <v>397</v>
      </c>
      <c r="AB21" s="84" t="s">
        <v>1819</v>
      </c>
      <c r="AC21" s="89" t="s">
        <v>1826</v>
      </c>
      <c r="AD21" s="88">
        <v>43707</v>
      </c>
      <c r="AF21" s="84" t="s">
        <v>1919</v>
      </c>
      <c r="AG21" s="140"/>
      <c r="AI21" s="84" t="s">
        <v>1819</v>
      </c>
    </row>
    <row r="22" spans="1:35" ht="39.950000000000003" customHeight="1" x14ac:dyDescent="0.3">
      <c r="A22" s="84" t="s">
        <v>488</v>
      </c>
      <c r="B22" s="84" t="s">
        <v>57</v>
      </c>
      <c r="C22" s="84" t="s">
        <v>921</v>
      </c>
      <c r="D22" s="84" t="s">
        <v>924</v>
      </c>
      <c r="E22" s="88">
        <v>42390</v>
      </c>
      <c r="F22" s="136" t="str">
        <f t="shared" ca="1" si="4"/>
        <v>Mas de dos Años</v>
      </c>
      <c r="G22" s="141" t="s">
        <v>935</v>
      </c>
      <c r="H22" s="138" t="s">
        <v>111</v>
      </c>
      <c r="I22" s="84" t="s">
        <v>11</v>
      </c>
      <c r="J22" s="84" t="s">
        <v>1153</v>
      </c>
      <c r="K22" s="84" t="s">
        <v>1301</v>
      </c>
      <c r="L22" s="84" t="s">
        <v>1349</v>
      </c>
      <c r="M22" s="84" t="s">
        <v>1578</v>
      </c>
      <c r="N22" s="84" t="s">
        <v>1799</v>
      </c>
      <c r="O22" s="85">
        <v>87527424</v>
      </c>
      <c r="P22" s="85">
        <v>111851802.764102</v>
      </c>
      <c r="Q22" s="87" t="s">
        <v>1815</v>
      </c>
      <c r="R22" s="87" t="s">
        <v>1817</v>
      </c>
      <c r="S22" s="87" t="s">
        <v>1817</v>
      </c>
      <c r="T22" s="87" t="s">
        <v>1817</v>
      </c>
      <c r="U22" s="87" t="s">
        <v>471</v>
      </c>
      <c r="V22" s="139">
        <v>44375.404224537036</v>
      </c>
      <c r="W22" s="131">
        <f t="shared" ca="1" si="1"/>
        <v>1</v>
      </c>
      <c r="X22" s="133" t="str">
        <f t="shared" si="2"/>
        <v>PROBABLE</v>
      </c>
      <c r="Y22" s="132" t="str">
        <f t="shared" si="3"/>
        <v>Provisión Contable</v>
      </c>
      <c r="Z22" s="85">
        <v>106354918</v>
      </c>
      <c r="AA22" s="84" t="s">
        <v>394</v>
      </c>
      <c r="AB22" s="84" t="s">
        <v>1822</v>
      </c>
      <c r="AC22" s="89" t="s">
        <v>2011</v>
      </c>
      <c r="AD22" s="88"/>
      <c r="AF22" s="84" t="s">
        <v>1819</v>
      </c>
      <c r="AG22" s="140"/>
      <c r="AI22" s="84" t="s">
        <v>1819</v>
      </c>
    </row>
    <row r="23" spans="1:35" ht="39.950000000000003" customHeight="1" x14ac:dyDescent="0.3">
      <c r="A23" s="84" t="s">
        <v>484</v>
      </c>
      <c r="B23" s="84" t="s">
        <v>96</v>
      </c>
      <c r="C23" s="84" t="s">
        <v>921</v>
      </c>
      <c r="D23" s="84" t="s">
        <v>924</v>
      </c>
      <c r="E23" s="88">
        <v>42200</v>
      </c>
      <c r="F23" s="136" t="str">
        <f t="shared" ca="1" si="4"/>
        <v>Mas de dos Años</v>
      </c>
      <c r="G23" s="141" t="s">
        <v>931</v>
      </c>
      <c r="H23" s="138" t="s">
        <v>111</v>
      </c>
      <c r="I23" s="84" t="s">
        <v>11</v>
      </c>
      <c r="J23" s="84" t="s">
        <v>1150</v>
      </c>
      <c r="K23" s="84" t="s">
        <v>1303</v>
      </c>
      <c r="L23" s="84" t="s">
        <v>1345</v>
      </c>
      <c r="M23" s="84" t="s">
        <v>1574</v>
      </c>
      <c r="N23" s="84" t="s">
        <v>149</v>
      </c>
      <c r="O23" s="85">
        <v>1681310000</v>
      </c>
      <c r="P23" s="85">
        <v>2369871839.688983</v>
      </c>
      <c r="Q23" s="87" t="s">
        <v>1815</v>
      </c>
      <c r="R23" s="87" t="s">
        <v>1818</v>
      </c>
      <c r="S23" s="87" t="s">
        <v>1817</v>
      </c>
      <c r="T23" s="87" t="s">
        <v>1817</v>
      </c>
      <c r="U23" s="87" t="s">
        <v>472</v>
      </c>
      <c r="V23" s="139">
        <v>44368.818055555559</v>
      </c>
      <c r="W23" s="131">
        <f t="shared" ca="1" si="1"/>
        <v>1</v>
      </c>
      <c r="X23" s="133" t="str">
        <f t="shared" si="2"/>
        <v>POSIBLE</v>
      </c>
      <c r="Y23" s="132" t="str">
        <f t="shared" si="3"/>
        <v>Cuenta de Orden</v>
      </c>
      <c r="Z23" s="85">
        <v>0</v>
      </c>
      <c r="AA23" s="84" t="s">
        <v>394</v>
      </c>
      <c r="AB23" s="84" t="s">
        <v>1820</v>
      </c>
      <c r="AC23" s="89" t="s">
        <v>1825</v>
      </c>
      <c r="AD23" s="88"/>
      <c r="AF23" s="84" t="s">
        <v>1819</v>
      </c>
      <c r="AG23" s="140"/>
      <c r="AI23" s="84" t="s">
        <v>1819</v>
      </c>
    </row>
    <row r="24" spans="1:35" ht="39.950000000000003" customHeight="1" x14ac:dyDescent="0.3">
      <c r="A24" s="84" t="s">
        <v>489</v>
      </c>
      <c r="B24" s="84" t="s">
        <v>100</v>
      </c>
      <c r="C24" s="84" t="s">
        <v>921</v>
      </c>
      <c r="D24" s="84" t="s">
        <v>923</v>
      </c>
      <c r="E24" s="88">
        <v>42464</v>
      </c>
      <c r="F24" s="136" t="str">
        <f t="shared" ca="1" si="4"/>
        <v>Mas de dos Años</v>
      </c>
      <c r="G24" s="141" t="s">
        <v>936</v>
      </c>
      <c r="H24" s="138" t="s">
        <v>111</v>
      </c>
      <c r="I24" s="84" t="s">
        <v>1142</v>
      </c>
      <c r="J24" s="84" t="s">
        <v>1154</v>
      </c>
      <c r="K24" s="84" t="s">
        <v>1304</v>
      </c>
      <c r="L24" s="84" t="s">
        <v>1350</v>
      </c>
      <c r="M24" s="84" t="s">
        <v>1579</v>
      </c>
      <c r="N24" s="84" t="s">
        <v>379</v>
      </c>
      <c r="O24" s="85">
        <v>71845900</v>
      </c>
      <c r="P24" s="85">
        <v>87188780.297280997</v>
      </c>
      <c r="Q24" s="87" t="s">
        <v>1815</v>
      </c>
      <c r="R24" s="87" t="s">
        <v>1817</v>
      </c>
      <c r="S24" s="87" t="s">
        <v>1817</v>
      </c>
      <c r="T24" s="87" t="s">
        <v>1815</v>
      </c>
      <c r="U24" s="87" t="s">
        <v>472</v>
      </c>
      <c r="V24" s="139">
        <v>44370.805486111109</v>
      </c>
      <c r="W24" s="131">
        <f t="shared" ca="1" si="1"/>
        <v>1</v>
      </c>
      <c r="X24" s="133" t="str">
        <f t="shared" si="2"/>
        <v>POSIBLE</v>
      </c>
      <c r="Y24" s="132" t="str">
        <f t="shared" si="3"/>
        <v>Cuenta de Orden</v>
      </c>
      <c r="Z24" s="85">
        <v>0</v>
      </c>
      <c r="AA24" s="84" t="s">
        <v>394</v>
      </c>
      <c r="AB24" s="84" t="s">
        <v>1820</v>
      </c>
      <c r="AC24" s="89" t="s">
        <v>2012</v>
      </c>
      <c r="AD24" s="88">
        <v>43713</v>
      </c>
      <c r="AF24" s="84" t="s">
        <v>1919</v>
      </c>
      <c r="AG24" s="140"/>
      <c r="AI24" s="84" t="s">
        <v>1819</v>
      </c>
    </row>
    <row r="25" spans="1:35" ht="39.950000000000003" customHeight="1" x14ac:dyDescent="0.3">
      <c r="A25" s="84" t="s">
        <v>505</v>
      </c>
      <c r="B25" s="84" t="s">
        <v>325</v>
      </c>
      <c r="C25" s="84" t="s">
        <v>921</v>
      </c>
      <c r="D25" s="84" t="s">
        <v>924</v>
      </c>
      <c r="E25" s="88">
        <v>43523</v>
      </c>
      <c r="F25" s="136" t="str">
        <f t="shared" ca="1" si="4"/>
        <v>Mas de dos Años</v>
      </c>
      <c r="G25" s="141" t="s">
        <v>952</v>
      </c>
      <c r="H25" s="138" t="s">
        <v>111</v>
      </c>
      <c r="I25" s="84" t="s">
        <v>1143</v>
      </c>
      <c r="J25" s="84" t="s">
        <v>1151</v>
      </c>
      <c r="K25" s="84" t="s">
        <v>1301</v>
      </c>
      <c r="L25" s="84" t="s">
        <v>1366</v>
      </c>
      <c r="M25" s="84" t="s">
        <v>1595</v>
      </c>
      <c r="N25" s="84" t="s">
        <v>1805</v>
      </c>
      <c r="P25" s="85">
        <v>0</v>
      </c>
      <c r="Q25" s="87" t="s">
        <v>1815</v>
      </c>
      <c r="R25" s="87" t="s">
        <v>1817</v>
      </c>
      <c r="S25" s="87" t="s">
        <v>1817</v>
      </c>
      <c r="T25" s="87" t="s">
        <v>1815</v>
      </c>
      <c r="U25" s="87" t="s">
        <v>472</v>
      </c>
      <c r="V25" s="139">
        <v>44368.862766203703</v>
      </c>
      <c r="W25" s="131">
        <f t="shared" ca="1" si="1"/>
        <v>1</v>
      </c>
      <c r="X25" s="133" t="str">
        <f t="shared" si="2"/>
        <v>POSIBLE</v>
      </c>
      <c r="Y25" s="132" t="str">
        <f t="shared" si="3"/>
        <v>Cuenta de Orden</v>
      </c>
      <c r="Z25" s="85">
        <v>0</v>
      </c>
      <c r="AA25" s="84" t="s">
        <v>394</v>
      </c>
      <c r="AB25" s="84" t="s">
        <v>1820</v>
      </c>
      <c r="AC25" s="89" t="s">
        <v>2019</v>
      </c>
      <c r="AD25" s="88"/>
      <c r="AF25" s="84" t="s">
        <v>1819</v>
      </c>
      <c r="AG25" s="140"/>
      <c r="AI25" s="84" t="s">
        <v>1819</v>
      </c>
    </row>
    <row r="26" spans="1:35" ht="39.950000000000003" customHeight="1" x14ac:dyDescent="0.3">
      <c r="A26" s="84" t="s">
        <v>491</v>
      </c>
      <c r="B26" s="84" t="s">
        <v>267</v>
      </c>
      <c r="C26" s="84" t="s">
        <v>921</v>
      </c>
      <c r="D26" s="84" t="s">
        <v>924</v>
      </c>
      <c r="E26" s="88">
        <v>42482</v>
      </c>
      <c r="F26" s="136" t="str">
        <f t="shared" ca="1" si="4"/>
        <v>Mas de dos Años</v>
      </c>
      <c r="G26" s="141" t="s">
        <v>938</v>
      </c>
      <c r="H26" s="138" t="s">
        <v>111</v>
      </c>
      <c r="I26" s="84" t="s">
        <v>1142</v>
      </c>
      <c r="J26" s="84" t="s">
        <v>1156</v>
      </c>
      <c r="K26" s="84" t="s">
        <v>1302</v>
      </c>
      <c r="L26" s="84" t="s">
        <v>1352</v>
      </c>
      <c r="M26" s="84" t="s">
        <v>1581</v>
      </c>
      <c r="N26" s="84" t="s">
        <v>156</v>
      </c>
      <c r="O26" s="85">
        <v>344727000</v>
      </c>
      <c r="P26" s="85">
        <v>412387622.535932</v>
      </c>
      <c r="Q26" s="87" t="s">
        <v>1815</v>
      </c>
      <c r="R26" s="87" t="s">
        <v>1818</v>
      </c>
      <c r="S26" s="87" t="s">
        <v>1816</v>
      </c>
      <c r="T26" s="87" t="s">
        <v>1816</v>
      </c>
      <c r="U26" s="87" t="s">
        <v>471</v>
      </c>
      <c r="V26" s="139">
        <v>44368.910034722219</v>
      </c>
      <c r="W26" s="131">
        <f t="shared" ca="1" si="1"/>
        <v>1</v>
      </c>
      <c r="X26" s="133" t="str">
        <f t="shared" si="2"/>
        <v>PROBABLE</v>
      </c>
      <c r="Y26" s="132" t="str">
        <f t="shared" si="3"/>
        <v>Provisión Contable</v>
      </c>
      <c r="Z26" s="85">
        <v>393484066</v>
      </c>
      <c r="AA26" s="84" t="s">
        <v>397</v>
      </c>
      <c r="AB26" s="84" t="s">
        <v>1819</v>
      </c>
      <c r="AC26" s="89" t="s">
        <v>1827</v>
      </c>
      <c r="AD26" s="88">
        <v>43010</v>
      </c>
      <c r="AF26" s="84" t="s">
        <v>1919</v>
      </c>
      <c r="AI26" s="84" t="s">
        <v>1819</v>
      </c>
    </row>
    <row r="27" spans="1:35" ht="39.950000000000003" customHeight="1" x14ac:dyDescent="0.3">
      <c r="A27" s="84" t="s">
        <v>493</v>
      </c>
      <c r="B27" s="84" t="s">
        <v>721</v>
      </c>
      <c r="C27" s="84" t="s">
        <v>921</v>
      </c>
      <c r="D27" s="84" t="s">
        <v>923</v>
      </c>
      <c r="E27" s="88">
        <v>42653</v>
      </c>
      <c r="F27" s="136" t="str">
        <f t="shared" ca="1" si="4"/>
        <v>Mas de dos Años</v>
      </c>
      <c r="G27" s="141" t="s">
        <v>940</v>
      </c>
      <c r="H27" s="138" t="s">
        <v>111</v>
      </c>
      <c r="I27" s="84" t="s">
        <v>1142</v>
      </c>
      <c r="J27" s="84" t="s">
        <v>1158</v>
      </c>
      <c r="K27" s="84" t="s">
        <v>1305</v>
      </c>
      <c r="L27" s="84" t="s">
        <v>1354</v>
      </c>
      <c r="M27" s="84" t="s">
        <v>1583</v>
      </c>
      <c r="N27" s="84" t="s">
        <v>1803</v>
      </c>
      <c r="O27" s="85">
        <v>203761832</v>
      </c>
      <c r="P27" s="85">
        <v>242518385.23460001</v>
      </c>
      <c r="Q27" s="87" t="s">
        <v>1815</v>
      </c>
      <c r="R27" s="87" t="s">
        <v>1815</v>
      </c>
      <c r="S27" s="87" t="s">
        <v>1817</v>
      </c>
      <c r="T27" s="87" t="s">
        <v>1815</v>
      </c>
      <c r="U27" s="87" t="s">
        <v>472</v>
      </c>
      <c r="V27" s="139">
        <v>44370.837581018517</v>
      </c>
      <c r="W27" s="131">
        <f t="shared" ca="1" si="1"/>
        <v>1</v>
      </c>
      <c r="X27" s="133" t="str">
        <f t="shared" si="2"/>
        <v>POSIBLE</v>
      </c>
      <c r="Y27" s="132" t="str">
        <f t="shared" si="3"/>
        <v>Cuenta de Orden</v>
      </c>
      <c r="Z27" s="85">
        <v>0</v>
      </c>
      <c r="AA27" s="84" t="s">
        <v>394</v>
      </c>
      <c r="AB27" s="84" t="s">
        <v>1820</v>
      </c>
      <c r="AC27" s="89" t="s">
        <v>2093</v>
      </c>
      <c r="AD27" s="88">
        <v>43585</v>
      </c>
      <c r="AF27" s="84" t="s">
        <v>1919</v>
      </c>
      <c r="AI27" s="84" t="s">
        <v>1819</v>
      </c>
    </row>
    <row r="28" spans="1:35" ht="39.950000000000003" customHeight="1" x14ac:dyDescent="0.3">
      <c r="A28" s="84" t="s">
        <v>492</v>
      </c>
      <c r="B28" s="84" t="s">
        <v>720</v>
      </c>
      <c r="C28" s="84" t="s">
        <v>921</v>
      </c>
      <c r="D28" s="84" t="s">
        <v>923</v>
      </c>
      <c r="E28" s="88">
        <v>42585</v>
      </c>
      <c r="F28" s="136" t="str">
        <f t="shared" ca="1" si="4"/>
        <v>Mas de dos Años</v>
      </c>
      <c r="G28" s="141" t="s">
        <v>939</v>
      </c>
      <c r="H28" s="138" t="s">
        <v>111</v>
      </c>
      <c r="I28" s="84" t="s">
        <v>11</v>
      </c>
      <c r="J28" s="84" t="s">
        <v>1157</v>
      </c>
      <c r="K28" s="84" t="s">
        <v>1301</v>
      </c>
      <c r="L28" s="84" t="s">
        <v>1353</v>
      </c>
      <c r="M28" s="84" t="s">
        <v>1582</v>
      </c>
      <c r="N28" s="84" t="s">
        <v>157</v>
      </c>
      <c r="O28" s="85">
        <v>80175254</v>
      </c>
      <c r="P28" s="85">
        <v>95911496.294964999</v>
      </c>
      <c r="Q28" s="87" t="s">
        <v>1815</v>
      </c>
      <c r="R28" s="87" t="s">
        <v>1816</v>
      </c>
      <c r="S28" s="87" t="s">
        <v>1817</v>
      </c>
      <c r="T28" s="87" t="s">
        <v>1815</v>
      </c>
      <c r="U28" s="87" t="s">
        <v>471</v>
      </c>
      <c r="V28" s="139">
        <v>44371.283692129633</v>
      </c>
      <c r="W28" s="131">
        <f t="shared" ca="1" si="1"/>
        <v>1</v>
      </c>
      <c r="X28" s="133" t="str">
        <f t="shared" si="2"/>
        <v>PROBABLE</v>
      </c>
      <c r="Y28" s="132" t="str">
        <f t="shared" si="3"/>
        <v>Provisión Contable</v>
      </c>
      <c r="Z28" s="85">
        <v>90519432</v>
      </c>
      <c r="AA28" s="84" t="s">
        <v>397</v>
      </c>
      <c r="AB28" s="84" t="s">
        <v>1819</v>
      </c>
      <c r="AC28" s="89" t="s">
        <v>2013</v>
      </c>
      <c r="AD28" s="88">
        <v>43150</v>
      </c>
      <c r="AF28" s="84" t="s">
        <v>1920</v>
      </c>
      <c r="AI28" s="84" t="s">
        <v>1819</v>
      </c>
    </row>
    <row r="29" spans="1:35" ht="39.950000000000003" customHeight="1" x14ac:dyDescent="0.3">
      <c r="A29" s="84" t="s">
        <v>494</v>
      </c>
      <c r="B29" s="84" t="s">
        <v>722</v>
      </c>
      <c r="C29" s="84" t="s">
        <v>921</v>
      </c>
      <c r="D29" s="84" t="s">
        <v>924</v>
      </c>
      <c r="E29" s="88">
        <v>42752</v>
      </c>
      <c r="F29" s="136" t="str">
        <f t="shared" ca="1" si="4"/>
        <v>Mas de dos Años</v>
      </c>
      <c r="G29" s="141" t="s">
        <v>941</v>
      </c>
      <c r="H29" s="138" t="s">
        <v>111</v>
      </c>
      <c r="I29" s="84" t="s">
        <v>1142</v>
      </c>
      <c r="J29" s="84" t="s">
        <v>1159</v>
      </c>
      <c r="K29" s="84" t="s">
        <v>1303</v>
      </c>
      <c r="L29" s="84" t="s">
        <v>1355</v>
      </c>
      <c r="M29" s="84" t="s">
        <v>1584</v>
      </c>
      <c r="N29" s="84" t="s">
        <v>156</v>
      </c>
      <c r="O29" s="85">
        <v>1462855500</v>
      </c>
      <c r="P29" s="85">
        <v>1925637425.9789529</v>
      </c>
      <c r="Q29" s="87" t="s">
        <v>1815</v>
      </c>
      <c r="R29" s="87" t="s">
        <v>1817</v>
      </c>
      <c r="S29" s="87" t="s">
        <v>1817</v>
      </c>
      <c r="T29" s="87" t="s">
        <v>1816</v>
      </c>
      <c r="U29" s="87" t="s">
        <v>471</v>
      </c>
      <c r="V29" s="139">
        <v>44369.460532407407</v>
      </c>
      <c r="W29" s="131">
        <f t="shared" ca="1" si="1"/>
        <v>1</v>
      </c>
      <c r="X29" s="133" t="str">
        <f t="shared" si="2"/>
        <v>PROBABLE</v>
      </c>
      <c r="Y29" s="132" t="str">
        <f t="shared" si="3"/>
        <v>Provisión Contable</v>
      </c>
      <c r="Z29" s="85">
        <v>1639291331</v>
      </c>
      <c r="AA29" s="84" t="s">
        <v>394</v>
      </c>
      <c r="AB29" s="84" t="s">
        <v>1822</v>
      </c>
      <c r="AC29" s="89" t="s">
        <v>1861</v>
      </c>
      <c r="AD29" s="88"/>
      <c r="AF29" s="84" t="s">
        <v>1819</v>
      </c>
      <c r="AI29" s="84" t="s">
        <v>1819</v>
      </c>
    </row>
    <row r="30" spans="1:35" ht="39.950000000000003" customHeight="1" x14ac:dyDescent="0.3">
      <c r="A30" s="84" t="s">
        <v>499</v>
      </c>
      <c r="B30" s="84" t="s">
        <v>724</v>
      </c>
      <c r="C30" s="84" t="s">
        <v>921</v>
      </c>
      <c r="D30" s="84" t="s">
        <v>923</v>
      </c>
      <c r="E30" s="88">
        <v>43318</v>
      </c>
      <c r="F30" s="136" t="str">
        <f t="shared" ca="1" si="4"/>
        <v>Mas de dos Años</v>
      </c>
      <c r="G30" s="141" t="s">
        <v>946</v>
      </c>
      <c r="H30" s="138" t="s">
        <v>111</v>
      </c>
      <c r="I30" s="84" t="s">
        <v>11</v>
      </c>
      <c r="J30" s="84" t="s">
        <v>1163</v>
      </c>
      <c r="K30" s="84" t="s">
        <v>1304</v>
      </c>
      <c r="L30" s="84" t="s">
        <v>1360</v>
      </c>
      <c r="M30" s="84" t="s">
        <v>1589</v>
      </c>
      <c r="N30" s="84" t="s">
        <v>1804</v>
      </c>
      <c r="O30" s="85">
        <v>1848158944</v>
      </c>
      <c r="P30" s="85">
        <v>2132300484.9076221</v>
      </c>
      <c r="Q30" s="87" t="s">
        <v>1815</v>
      </c>
      <c r="R30" s="87" t="s">
        <v>1818</v>
      </c>
      <c r="S30" s="87" t="s">
        <v>1816</v>
      </c>
      <c r="T30" s="87" t="s">
        <v>1815</v>
      </c>
      <c r="U30" s="87" t="s">
        <v>472</v>
      </c>
      <c r="V30" s="139">
        <v>44371.448912037034</v>
      </c>
      <c r="W30" s="131">
        <f t="shared" ca="1" si="1"/>
        <v>1</v>
      </c>
      <c r="X30" s="133" t="str">
        <f t="shared" si="2"/>
        <v>POSIBLE</v>
      </c>
      <c r="Y30" s="132" t="str">
        <f t="shared" si="3"/>
        <v>Cuenta de Orden</v>
      </c>
      <c r="Z30" s="85">
        <v>0</v>
      </c>
      <c r="AA30" s="84" t="s">
        <v>397</v>
      </c>
      <c r="AB30" s="84" t="s">
        <v>1819</v>
      </c>
      <c r="AC30" s="89" t="s">
        <v>2016</v>
      </c>
      <c r="AD30" s="88"/>
      <c r="AF30" s="84" t="s">
        <v>1819</v>
      </c>
      <c r="AI30" s="84" t="s">
        <v>1819</v>
      </c>
    </row>
    <row r="31" spans="1:35" ht="39.950000000000003" customHeight="1" x14ac:dyDescent="0.3">
      <c r="A31" s="84" t="s">
        <v>497</v>
      </c>
      <c r="B31" s="84" t="s">
        <v>131</v>
      </c>
      <c r="C31" s="84" t="s">
        <v>921</v>
      </c>
      <c r="D31" s="84" t="s">
        <v>924</v>
      </c>
      <c r="E31" s="88">
        <v>42976</v>
      </c>
      <c r="F31" s="136" t="str">
        <f t="shared" ca="1" si="4"/>
        <v>Mas de dos Años</v>
      </c>
      <c r="G31" s="141" t="s">
        <v>944</v>
      </c>
      <c r="H31" s="138" t="s">
        <v>111</v>
      </c>
      <c r="I31" s="84" t="s">
        <v>159</v>
      </c>
      <c r="J31" s="84" t="s">
        <v>1160</v>
      </c>
      <c r="K31" s="84" t="s">
        <v>1301</v>
      </c>
      <c r="L31" s="84" t="s">
        <v>1358</v>
      </c>
      <c r="M31" s="84" t="s">
        <v>1587</v>
      </c>
      <c r="N31" s="84" t="s">
        <v>161</v>
      </c>
      <c r="O31" s="85">
        <v>49812524</v>
      </c>
      <c r="P31" s="85">
        <v>58643319.417839997</v>
      </c>
      <c r="Q31" s="87" t="s">
        <v>1815</v>
      </c>
      <c r="R31" s="87" t="s">
        <v>1817</v>
      </c>
      <c r="S31" s="87" t="s">
        <v>1817</v>
      </c>
      <c r="T31" s="87" t="s">
        <v>1816</v>
      </c>
      <c r="U31" s="87" t="s">
        <v>471</v>
      </c>
      <c r="V31" s="139">
        <v>44369.520925925928</v>
      </c>
      <c r="W31" s="131">
        <f t="shared" ca="1" si="1"/>
        <v>1</v>
      </c>
      <c r="X31" s="133" t="str">
        <f t="shared" si="2"/>
        <v>PROBABLE</v>
      </c>
      <c r="Y31" s="132" t="str">
        <f t="shared" si="3"/>
        <v>Provisión Contable</v>
      </c>
      <c r="Z31" s="85">
        <v>56134864</v>
      </c>
      <c r="AA31" s="84" t="s">
        <v>397</v>
      </c>
      <c r="AB31" s="84" t="s">
        <v>1819</v>
      </c>
      <c r="AC31" s="89" t="s">
        <v>2015</v>
      </c>
      <c r="AD31" s="88">
        <v>43430</v>
      </c>
      <c r="AF31" s="84" t="s">
        <v>1920</v>
      </c>
      <c r="AI31" s="84" t="s">
        <v>1819</v>
      </c>
    </row>
    <row r="32" spans="1:35" ht="39.950000000000003" customHeight="1" x14ac:dyDescent="0.3">
      <c r="A32" s="84" t="s">
        <v>495</v>
      </c>
      <c r="B32" s="84" t="s">
        <v>723</v>
      </c>
      <c r="C32" s="84" t="s">
        <v>921</v>
      </c>
      <c r="D32" s="84" t="s">
        <v>924</v>
      </c>
      <c r="E32" s="88">
        <v>42947</v>
      </c>
      <c r="F32" s="136" t="str">
        <f t="shared" ca="1" si="4"/>
        <v>Mas de dos Años</v>
      </c>
      <c r="G32" s="141" t="s">
        <v>942</v>
      </c>
      <c r="H32" s="138" t="s">
        <v>111</v>
      </c>
      <c r="I32" s="84" t="s">
        <v>159</v>
      </c>
      <c r="J32" s="84" t="s">
        <v>1160</v>
      </c>
      <c r="K32" s="84" t="s">
        <v>1301</v>
      </c>
      <c r="L32" s="84" t="s">
        <v>1356</v>
      </c>
      <c r="M32" s="84" t="s">
        <v>1585</v>
      </c>
      <c r="N32" s="84" t="s">
        <v>229</v>
      </c>
      <c r="O32" s="85">
        <v>57729978</v>
      </c>
      <c r="P32" s="85">
        <v>65794064.993533</v>
      </c>
      <c r="Q32" s="87" t="s">
        <v>1815</v>
      </c>
      <c r="R32" s="87" t="s">
        <v>1818</v>
      </c>
      <c r="S32" s="87" t="s">
        <v>1816</v>
      </c>
      <c r="T32" s="87" t="s">
        <v>1818</v>
      </c>
      <c r="U32" s="87" t="s">
        <v>472</v>
      </c>
      <c r="V32" s="139">
        <v>44369.635381944441</v>
      </c>
      <c r="W32" s="131">
        <f t="shared" ca="1" si="1"/>
        <v>1</v>
      </c>
      <c r="X32" s="133" t="str">
        <f t="shared" si="2"/>
        <v>POSIBLE</v>
      </c>
      <c r="Y32" s="132" t="str">
        <f t="shared" si="3"/>
        <v>Cuenta de Orden</v>
      </c>
      <c r="Z32" s="85">
        <v>0</v>
      </c>
      <c r="AA32" s="84" t="s">
        <v>394</v>
      </c>
      <c r="AB32" s="84" t="s">
        <v>1821</v>
      </c>
      <c r="AC32" s="89" t="s">
        <v>2014</v>
      </c>
      <c r="AD32" s="88">
        <v>43550</v>
      </c>
      <c r="AF32" s="84" t="s">
        <v>1919</v>
      </c>
      <c r="AG32" s="84">
        <v>43550</v>
      </c>
      <c r="AI32" s="84" t="s">
        <v>1919</v>
      </c>
    </row>
    <row r="33" spans="1:35" ht="39.950000000000003" customHeight="1" x14ac:dyDescent="0.3">
      <c r="A33" s="84" t="s">
        <v>496</v>
      </c>
      <c r="B33" s="84" t="s">
        <v>129</v>
      </c>
      <c r="C33" s="84" t="s">
        <v>921</v>
      </c>
      <c r="D33" s="84" t="s">
        <v>924</v>
      </c>
      <c r="E33" s="88">
        <v>42962</v>
      </c>
      <c r="F33" s="136" t="str">
        <f t="shared" ca="1" si="4"/>
        <v>Mas de dos Años</v>
      </c>
      <c r="G33" s="141" t="s">
        <v>943</v>
      </c>
      <c r="H33" s="138" t="s">
        <v>111</v>
      </c>
      <c r="I33" s="84" t="s">
        <v>159</v>
      </c>
      <c r="J33" s="84" t="s">
        <v>1161</v>
      </c>
      <c r="K33" s="84" t="s">
        <v>1301</v>
      </c>
      <c r="L33" s="84" t="s">
        <v>1357</v>
      </c>
      <c r="M33" s="84" t="s">
        <v>1586</v>
      </c>
      <c r="N33" s="84" t="s">
        <v>160</v>
      </c>
      <c r="O33" s="85">
        <v>48919270</v>
      </c>
      <c r="P33" s="85">
        <v>56176677.641341999</v>
      </c>
      <c r="Q33" s="87" t="s">
        <v>1815</v>
      </c>
      <c r="R33" s="87" t="s">
        <v>1818</v>
      </c>
      <c r="S33" s="87" t="s">
        <v>1817</v>
      </c>
      <c r="T33" s="87" t="s">
        <v>1816</v>
      </c>
      <c r="U33" s="87" t="s">
        <v>472</v>
      </c>
      <c r="V33" s="139">
        <v>44369.682152777779</v>
      </c>
      <c r="W33" s="131">
        <f t="shared" ca="1" si="1"/>
        <v>1</v>
      </c>
      <c r="X33" s="133" t="str">
        <f t="shared" si="2"/>
        <v>POSIBLE</v>
      </c>
      <c r="Y33" s="132" t="str">
        <f t="shared" si="3"/>
        <v>Cuenta de Orden</v>
      </c>
      <c r="Z33" s="85">
        <v>0</v>
      </c>
      <c r="AA33" s="84" t="s">
        <v>397</v>
      </c>
      <c r="AB33" s="84" t="s">
        <v>1819</v>
      </c>
      <c r="AC33" s="89" t="s">
        <v>1827</v>
      </c>
      <c r="AD33" s="88">
        <v>43644</v>
      </c>
      <c r="AF33" s="84" t="s">
        <v>1919</v>
      </c>
      <c r="AI33" s="84" t="s">
        <v>1819</v>
      </c>
    </row>
    <row r="34" spans="1:35" ht="39.950000000000003" customHeight="1" x14ac:dyDescent="0.3">
      <c r="A34" s="84" t="s">
        <v>498</v>
      </c>
      <c r="B34" s="84" t="s">
        <v>199</v>
      </c>
      <c r="C34" s="84" t="s">
        <v>921</v>
      </c>
      <c r="D34" s="84" t="s">
        <v>923</v>
      </c>
      <c r="E34" s="88">
        <v>43150</v>
      </c>
      <c r="F34" s="136" t="str">
        <f t="shared" ca="1" si="4"/>
        <v>Mas de dos Años</v>
      </c>
      <c r="G34" s="141" t="s">
        <v>945</v>
      </c>
      <c r="H34" s="138" t="s">
        <v>111</v>
      </c>
      <c r="I34" s="84" t="s">
        <v>1142</v>
      </c>
      <c r="J34" s="84" t="s">
        <v>1162</v>
      </c>
      <c r="K34" s="84" t="s">
        <v>1306</v>
      </c>
      <c r="L34" s="84" t="s">
        <v>1359</v>
      </c>
      <c r="M34" s="84" t="s">
        <v>1588</v>
      </c>
      <c r="N34" s="84" t="s">
        <v>207</v>
      </c>
      <c r="O34" s="85">
        <v>472560570</v>
      </c>
      <c r="P34" s="85">
        <v>550053026.14861596</v>
      </c>
      <c r="Q34" s="87" t="s">
        <v>1815</v>
      </c>
      <c r="R34" s="87" t="s">
        <v>1816</v>
      </c>
      <c r="S34" s="87" t="s">
        <v>1816</v>
      </c>
      <c r="T34" s="87" t="s">
        <v>1815</v>
      </c>
      <c r="U34" s="87" t="s">
        <v>471</v>
      </c>
      <c r="V34" s="139">
        <v>44371.300243055557</v>
      </c>
      <c r="W34" s="131">
        <f t="shared" ca="1" si="1"/>
        <v>1</v>
      </c>
      <c r="X34" s="133" t="str">
        <f t="shared" si="2"/>
        <v>PROBABLE</v>
      </c>
      <c r="Y34" s="132" t="str">
        <f t="shared" si="3"/>
        <v>Provisión Contable</v>
      </c>
      <c r="Z34" s="85">
        <v>490206179</v>
      </c>
      <c r="AA34" s="84" t="s">
        <v>394</v>
      </c>
      <c r="AB34" s="84" t="s">
        <v>1821</v>
      </c>
      <c r="AC34" s="89" t="s">
        <v>1828</v>
      </c>
      <c r="AD34" s="88"/>
      <c r="AF34" s="84" t="s">
        <v>1819</v>
      </c>
      <c r="AI34" s="84" t="s">
        <v>1819</v>
      </c>
    </row>
    <row r="35" spans="1:35" ht="39.950000000000003" customHeight="1" x14ac:dyDescent="0.3">
      <c r="A35" s="84" t="s">
        <v>500</v>
      </c>
      <c r="B35" s="84" t="s">
        <v>253</v>
      </c>
      <c r="C35" s="84" t="s">
        <v>921</v>
      </c>
      <c r="D35" s="84" t="s">
        <v>923</v>
      </c>
      <c r="E35" s="88">
        <v>43328</v>
      </c>
      <c r="F35" s="136" t="str">
        <f t="shared" ca="1" si="4"/>
        <v>Mas de dos Años</v>
      </c>
      <c r="G35" s="141" t="s">
        <v>947</v>
      </c>
      <c r="H35" s="138" t="s">
        <v>111</v>
      </c>
      <c r="I35" s="84" t="s">
        <v>1142</v>
      </c>
      <c r="J35" s="84" t="s">
        <v>1164</v>
      </c>
      <c r="K35" s="84" t="s">
        <v>1307</v>
      </c>
      <c r="L35" s="84" t="s">
        <v>1361</v>
      </c>
      <c r="M35" s="84" t="s">
        <v>1590</v>
      </c>
      <c r="N35" s="84" t="s">
        <v>156</v>
      </c>
      <c r="O35" s="85">
        <v>221315100</v>
      </c>
      <c r="P35" s="85">
        <v>245286827.375588</v>
      </c>
      <c r="Q35" s="87" t="s">
        <v>1815</v>
      </c>
      <c r="R35" s="87" t="s">
        <v>1815</v>
      </c>
      <c r="S35" s="87" t="s">
        <v>1816</v>
      </c>
      <c r="T35" s="87" t="s">
        <v>1815</v>
      </c>
      <c r="U35" s="87" t="s">
        <v>472</v>
      </c>
      <c r="V35" s="139">
        <v>44371.313587962963</v>
      </c>
      <c r="W35" s="131">
        <f t="shared" ca="1" si="1"/>
        <v>1</v>
      </c>
      <c r="X35" s="133" t="str">
        <f t="shared" si="2"/>
        <v>POSIBLE</v>
      </c>
      <c r="Y35" s="132" t="str">
        <f t="shared" si="3"/>
        <v>Cuenta de Orden</v>
      </c>
      <c r="Z35" s="85">
        <v>0</v>
      </c>
      <c r="AA35" s="84" t="s">
        <v>394</v>
      </c>
      <c r="AB35" s="84" t="s">
        <v>1821</v>
      </c>
      <c r="AC35" s="89" t="s">
        <v>2017</v>
      </c>
      <c r="AD35" s="88"/>
      <c r="AF35" s="84" t="s">
        <v>1819</v>
      </c>
      <c r="AI35" s="84" t="s">
        <v>1819</v>
      </c>
    </row>
    <row r="36" spans="1:35" ht="39.950000000000003" customHeight="1" x14ac:dyDescent="0.3">
      <c r="A36" s="84" t="s">
        <v>501</v>
      </c>
      <c r="B36" s="84" t="s">
        <v>281</v>
      </c>
      <c r="C36" s="84" t="s">
        <v>921</v>
      </c>
      <c r="D36" s="84" t="s">
        <v>924</v>
      </c>
      <c r="E36" s="88">
        <v>43371</v>
      </c>
      <c r="F36" s="136" t="str">
        <f t="shared" ca="1" si="4"/>
        <v>Mas de dos Años</v>
      </c>
      <c r="G36" s="141" t="s">
        <v>948</v>
      </c>
      <c r="H36" s="138" t="s">
        <v>111</v>
      </c>
      <c r="I36" s="84" t="s">
        <v>159</v>
      </c>
      <c r="J36" s="84" t="s">
        <v>1161</v>
      </c>
      <c r="K36" s="84" t="s">
        <v>1301</v>
      </c>
      <c r="L36" s="84" t="s">
        <v>1362</v>
      </c>
      <c r="M36" s="84" t="s">
        <v>1591</v>
      </c>
      <c r="N36" s="84" t="s">
        <v>229</v>
      </c>
      <c r="O36" s="85">
        <v>43051012</v>
      </c>
      <c r="P36" s="85">
        <v>47593332.851761997</v>
      </c>
      <c r="Q36" s="87" t="s">
        <v>1815</v>
      </c>
      <c r="R36" s="87" t="s">
        <v>1818</v>
      </c>
      <c r="S36" s="87" t="s">
        <v>1817</v>
      </c>
      <c r="T36" s="87" t="s">
        <v>1817</v>
      </c>
      <c r="U36" s="87" t="s">
        <v>472</v>
      </c>
      <c r="V36" s="139">
        <v>44369.96471064815</v>
      </c>
      <c r="W36" s="131">
        <f t="shared" ca="1" si="1"/>
        <v>1</v>
      </c>
      <c r="X36" s="133" t="str">
        <f t="shared" si="2"/>
        <v>POSIBLE</v>
      </c>
      <c r="Y36" s="132" t="str">
        <f t="shared" si="3"/>
        <v>Cuenta de Orden</v>
      </c>
      <c r="Z36" s="85">
        <v>0</v>
      </c>
      <c r="AA36" s="84" t="s">
        <v>394</v>
      </c>
      <c r="AB36" s="84" t="s">
        <v>1820</v>
      </c>
      <c r="AC36" s="89" t="s">
        <v>1829</v>
      </c>
      <c r="AD36" s="88">
        <v>44181</v>
      </c>
      <c r="AF36" s="84" t="s">
        <v>1920</v>
      </c>
      <c r="AI36" s="84" t="s">
        <v>1819</v>
      </c>
    </row>
    <row r="37" spans="1:35" ht="39.950000000000003" customHeight="1" x14ac:dyDescent="0.3">
      <c r="A37" s="84" t="s">
        <v>502</v>
      </c>
      <c r="B37" s="84" t="s">
        <v>303</v>
      </c>
      <c r="C37" s="84" t="s">
        <v>921</v>
      </c>
      <c r="D37" s="84" t="s">
        <v>924</v>
      </c>
      <c r="E37" s="88">
        <v>43371</v>
      </c>
      <c r="F37" s="136" t="str">
        <f t="shared" ca="1" si="4"/>
        <v>Mas de dos Años</v>
      </c>
      <c r="G37" s="141" t="s">
        <v>949</v>
      </c>
      <c r="H37" s="138" t="s">
        <v>111</v>
      </c>
      <c r="I37" s="84" t="s">
        <v>159</v>
      </c>
      <c r="J37" s="84" t="s">
        <v>1165</v>
      </c>
      <c r="K37" s="84" t="s">
        <v>1301</v>
      </c>
      <c r="L37" s="84" t="s">
        <v>1363</v>
      </c>
      <c r="M37" s="84" t="s">
        <v>1592</v>
      </c>
      <c r="N37" s="84" t="s">
        <v>271</v>
      </c>
      <c r="O37" s="85">
        <v>100000000</v>
      </c>
      <c r="P37" s="85">
        <v>110389080.935638</v>
      </c>
      <c r="Q37" s="87" t="s">
        <v>1815</v>
      </c>
      <c r="R37" s="87" t="s">
        <v>1818</v>
      </c>
      <c r="S37" s="87" t="s">
        <v>1816</v>
      </c>
      <c r="T37" s="87" t="s">
        <v>1817</v>
      </c>
      <c r="U37" s="87" t="s">
        <v>472</v>
      </c>
      <c r="V37" s="139">
        <v>44369.975810185184</v>
      </c>
      <c r="W37" s="131">
        <f t="shared" ca="1" si="1"/>
        <v>1</v>
      </c>
      <c r="X37" s="133" t="str">
        <f t="shared" si="2"/>
        <v>POSIBLE</v>
      </c>
      <c r="Y37" s="132" t="str">
        <f t="shared" si="3"/>
        <v>Cuenta de Orden</v>
      </c>
      <c r="Z37" s="85">
        <v>0</v>
      </c>
      <c r="AA37" s="84" t="s">
        <v>394</v>
      </c>
      <c r="AB37" s="84" t="s">
        <v>1820</v>
      </c>
      <c r="AC37" s="89" t="s">
        <v>1978</v>
      </c>
      <c r="AD37" s="88"/>
      <c r="AF37" s="84" t="s">
        <v>1819</v>
      </c>
      <c r="AI37" s="84" t="s">
        <v>1819</v>
      </c>
    </row>
    <row r="38" spans="1:35" ht="39.950000000000003" customHeight="1" x14ac:dyDescent="0.3">
      <c r="A38" s="84" t="s">
        <v>503</v>
      </c>
      <c r="B38" s="84" t="s">
        <v>283</v>
      </c>
      <c r="C38" s="84" t="s">
        <v>921</v>
      </c>
      <c r="D38" s="84" t="s">
        <v>923</v>
      </c>
      <c r="E38" s="88">
        <v>43425</v>
      </c>
      <c r="F38" s="136" t="str">
        <f t="shared" ca="1" si="4"/>
        <v>Mas de dos Años</v>
      </c>
      <c r="G38" s="141" t="s">
        <v>950</v>
      </c>
      <c r="H38" s="138" t="s">
        <v>111</v>
      </c>
      <c r="I38" s="84" t="s">
        <v>11</v>
      </c>
      <c r="J38" s="84" t="s">
        <v>1166</v>
      </c>
      <c r="K38" s="84" t="s">
        <v>1301</v>
      </c>
      <c r="L38" s="84" t="s">
        <v>1364</v>
      </c>
      <c r="M38" s="84" t="s">
        <v>1593</v>
      </c>
      <c r="N38" s="84" t="s">
        <v>287</v>
      </c>
      <c r="P38" s="85">
        <v>31535960.029920999</v>
      </c>
      <c r="Q38" s="87" t="s">
        <v>1815</v>
      </c>
      <c r="R38" s="87" t="s">
        <v>1815</v>
      </c>
      <c r="S38" s="87" t="s">
        <v>1816</v>
      </c>
      <c r="T38" s="87" t="s">
        <v>1815</v>
      </c>
      <c r="U38" s="87" t="s">
        <v>472</v>
      </c>
      <c r="V38" s="139">
        <v>44371.376562500001</v>
      </c>
      <c r="W38" s="131">
        <f t="shared" ca="1" si="1"/>
        <v>1</v>
      </c>
      <c r="X38" s="133" t="str">
        <f t="shared" si="2"/>
        <v>POSIBLE</v>
      </c>
      <c r="Y38" s="132" t="str">
        <f t="shared" si="3"/>
        <v>Cuenta de Orden</v>
      </c>
      <c r="Z38" s="85">
        <v>0</v>
      </c>
      <c r="AA38" s="84" t="s">
        <v>394</v>
      </c>
      <c r="AB38" s="84" t="s">
        <v>1821</v>
      </c>
      <c r="AC38" s="89" t="s">
        <v>1830</v>
      </c>
      <c r="AD38" s="88">
        <v>44221</v>
      </c>
      <c r="AF38" s="84" t="s">
        <v>1919</v>
      </c>
      <c r="AI38" s="84" t="s">
        <v>1819</v>
      </c>
    </row>
    <row r="39" spans="1:35" ht="39.950000000000003" customHeight="1" x14ac:dyDescent="0.3">
      <c r="A39" s="84" t="s">
        <v>510</v>
      </c>
      <c r="B39" s="84" t="s">
        <v>288</v>
      </c>
      <c r="C39" s="84" t="s">
        <v>921</v>
      </c>
      <c r="D39" s="84" t="s">
        <v>924</v>
      </c>
      <c r="E39" s="88">
        <v>43568</v>
      </c>
      <c r="F39" s="136" t="str">
        <f t="shared" ca="1" si="4"/>
        <v>Mas de dos Años</v>
      </c>
      <c r="G39" s="141" t="s">
        <v>957</v>
      </c>
      <c r="H39" s="138" t="s">
        <v>111</v>
      </c>
      <c r="I39" s="84" t="s">
        <v>159</v>
      </c>
      <c r="J39" s="84" t="s">
        <v>1172</v>
      </c>
      <c r="K39" s="84" t="s">
        <v>1301</v>
      </c>
      <c r="L39" s="84" t="s">
        <v>1371</v>
      </c>
      <c r="M39" s="84" t="s">
        <v>1600</v>
      </c>
      <c r="N39" s="84" t="s">
        <v>229</v>
      </c>
      <c r="O39" s="85">
        <v>52665888</v>
      </c>
      <c r="P39" s="85">
        <v>58137389.729791999</v>
      </c>
      <c r="Q39" s="87" t="s">
        <v>1815</v>
      </c>
      <c r="R39" s="87" t="s">
        <v>1818</v>
      </c>
      <c r="S39" s="87" t="s">
        <v>1816</v>
      </c>
      <c r="T39" s="87" t="s">
        <v>1817</v>
      </c>
      <c r="U39" s="87" t="s">
        <v>472</v>
      </c>
      <c r="V39" s="139">
        <v>44369.985844907409</v>
      </c>
      <c r="W39" s="131">
        <f t="shared" ca="1" si="1"/>
        <v>1</v>
      </c>
      <c r="X39" s="133" t="str">
        <f t="shared" si="2"/>
        <v>POSIBLE</v>
      </c>
      <c r="Y39" s="132" t="str">
        <f t="shared" si="3"/>
        <v>Cuenta de Orden</v>
      </c>
      <c r="Z39" s="85">
        <v>0</v>
      </c>
      <c r="AA39" s="84" t="s">
        <v>394</v>
      </c>
      <c r="AB39" s="84" t="s">
        <v>1821</v>
      </c>
      <c r="AC39" s="89" t="s">
        <v>1833</v>
      </c>
      <c r="AD39" s="88"/>
      <c r="AF39" s="84" t="s">
        <v>1819</v>
      </c>
      <c r="AI39" s="84" t="s">
        <v>1819</v>
      </c>
    </row>
    <row r="40" spans="1:35" ht="39.950000000000003" customHeight="1" x14ac:dyDescent="0.3">
      <c r="A40" s="84" t="s">
        <v>507</v>
      </c>
      <c r="B40" s="84" t="s">
        <v>313</v>
      </c>
      <c r="C40" s="84" t="s">
        <v>921</v>
      </c>
      <c r="D40" s="84" t="s">
        <v>924</v>
      </c>
      <c r="E40" s="88">
        <v>43544</v>
      </c>
      <c r="F40" s="136" t="str">
        <f t="shared" ca="1" si="4"/>
        <v>Mas de dos Años</v>
      </c>
      <c r="G40" s="141" t="s">
        <v>954</v>
      </c>
      <c r="H40" s="138" t="s">
        <v>111</v>
      </c>
      <c r="I40" s="84" t="s">
        <v>11</v>
      </c>
      <c r="J40" s="84" t="s">
        <v>1169</v>
      </c>
      <c r="K40" s="84" t="s">
        <v>1301</v>
      </c>
      <c r="L40" s="84" t="s">
        <v>1368</v>
      </c>
      <c r="M40" s="84" t="s">
        <v>1597</v>
      </c>
      <c r="N40" s="84" t="s">
        <v>316</v>
      </c>
      <c r="O40" s="85">
        <v>117186300</v>
      </c>
      <c r="P40" s="85">
        <v>136278900</v>
      </c>
      <c r="Q40" s="87" t="s">
        <v>1815</v>
      </c>
      <c r="R40" s="87" t="s">
        <v>1818</v>
      </c>
      <c r="S40" s="87" t="s">
        <v>1816</v>
      </c>
      <c r="T40" s="87" t="s">
        <v>1817</v>
      </c>
      <c r="U40" s="87" t="s">
        <v>472</v>
      </c>
      <c r="V40" s="139">
        <v>44369.998368055552</v>
      </c>
      <c r="W40" s="131">
        <f t="shared" ca="1" si="1"/>
        <v>1</v>
      </c>
      <c r="X40" s="133" t="str">
        <f t="shared" si="2"/>
        <v>POSIBLE</v>
      </c>
      <c r="Y40" s="132" t="str">
        <f t="shared" si="3"/>
        <v>Cuenta de Orden</v>
      </c>
      <c r="Z40" s="85">
        <v>0</v>
      </c>
      <c r="AA40" s="84" t="s">
        <v>394</v>
      </c>
      <c r="AB40" s="84" t="s">
        <v>1821</v>
      </c>
      <c r="AC40" s="89" t="s">
        <v>2020</v>
      </c>
      <c r="AD40" s="88"/>
      <c r="AF40" s="84" t="s">
        <v>1819</v>
      </c>
      <c r="AI40" s="84" t="s">
        <v>1819</v>
      </c>
    </row>
    <row r="41" spans="1:35" ht="39.950000000000003" customHeight="1" x14ac:dyDescent="0.3">
      <c r="A41" s="84" t="s">
        <v>504</v>
      </c>
      <c r="B41" s="84" t="s">
        <v>317</v>
      </c>
      <c r="C41" s="84" t="s">
        <v>921</v>
      </c>
      <c r="D41" s="84" t="s">
        <v>924</v>
      </c>
      <c r="E41" s="88">
        <v>43494</v>
      </c>
      <c r="F41" s="136" t="str">
        <f t="shared" ca="1" si="4"/>
        <v>Mas de dos Años</v>
      </c>
      <c r="G41" s="141" t="s">
        <v>951</v>
      </c>
      <c r="H41" s="138" t="s">
        <v>111</v>
      </c>
      <c r="I41" s="84" t="s">
        <v>11</v>
      </c>
      <c r="J41" s="84" t="s">
        <v>1167</v>
      </c>
      <c r="K41" s="84" t="s">
        <v>1301</v>
      </c>
      <c r="L41" s="84" t="s">
        <v>1365</v>
      </c>
      <c r="M41" s="84" t="s">
        <v>1594</v>
      </c>
      <c r="N41" s="84" t="s">
        <v>156</v>
      </c>
      <c r="O41" s="85">
        <v>19571014</v>
      </c>
      <c r="P41" s="85">
        <v>21542754.415537</v>
      </c>
      <c r="Q41" s="87" t="s">
        <v>1815</v>
      </c>
      <c r="R41" s="87" t="s">
        <v>1818</v>
      </c>
      <c r="S41" s="87" t="s">
        <v>1816</v>
      </c>
      <c r="T41" s="87" t="s">
        <v>1818</v>
      </c>
      <c r="U41" s="87" t="s">
        <v>472</v>
      </c>
      <c r="V41" s="139">
        <v>44370.006516203706</v>
      </c>
      <c r="W41" s="131">
        <f t="shared" ca="1" si="1"/>
        <v>1</v>
      </c>
      <c r="X41" s="133" t="str">
        <f t="shared" si="2"/>
        <v>POSIBLE</v>
      </c>
      <c r="Y41" s="132" t="str">
        <f t="shared" si="3"/>
        <v>Cuenta de Orden</v>
      </c>
      <c r="Z41" s="85">
        <v>0</v>
      </c>
      <c r="AA41" s="84" t="s">
        <v>394</v>
      </c>
      <c r="AB41" s="84" t="s">
        <v>1822</v>
      </c>
      <c r="AC41" s="89" t="s">
        <v>2018</v>
      </c>
      <c r="AD41" s="88"/>
      <c r="AF41" s="84" t="s">
        <v>1819</v>
      </c>
      <c r="AI41" s="84" t="s">
        <v>1819</v>
      </c>
    </row>
    <row r="42" spans="1:35" ht="39.950000000000003" customHeight="1" x14ac:dyDescent="0.3">
      <c r="A42" s="84" t="s">
        <v>506</v>
      </c>
      <c r="B42" s="84" t="s">
        <v>304</v>
      </c>
      <c r="C42" s="84" t="s">
        <v>921</v>
      </c>
      <c r="D42" s="84" t="s">
        <v>924</v>
      </c>
      <c r="E42" s="88">
        <v>43536</v>
      </c>
      <c r="F42" s="136" t="str">
        <f t="shared" ca="1" si="4"/>
        <v>Mas de dos Años</v>
      </c>
      <c r="G42" s="141" t="s">
        <v>953</v>
      </c>
      <c r="H42" s="138" t="s">
        <v>237</v>
      </c>
      <c r="I42" s="84" t="s">
        <v>237</v>
      </c>
      <c r="J42" s="84" t="s">
        <v>1168</v>
      </c>
      <c r="K42" s="84" t="s">
        <v>1301</v>
      </c>
      <c r="L42" s="84" t="s">
        <v>1367</v>
      </c>
      <c r="M42" s="84" t="s">
        <v>1596</v>
      </c>
      <c r="N42" s="84" t="s">
        <v>308</v>
      </c>
      <c r="O42" s="85">
        <v>90664884</v>
      </c>
      <c r="P42" s="85">
        <v>99682371.902632996</v>
      </c>
      <c r="Q42" s="87" t="s">
        <v>1815</v>
      </c>
      <c r="R42" s="87" t="s">
        <v>1818</v>
      </c>
      <c r="S42" s="87" t="s">
        <v>1816</v>
      </c>
      <c r="T42" s="87" t="s">
        <v>1817</v>
      </c>
      <c r="U42" s="87" t="s">
        <v>472</v>
      </c>
      <c r="V42" s="139">
        <v>44372.494270833333</v>
      </c>
      <c r="W42" s="131">
        <f t="shared" ca="1" si="1"/>
        <v>1</v>
      </c>
      <c r="X42" s="133" t="str">
        <f t="shared" si="2"/>
        <v>POSIBLE</v>
      </c>
      <c r="Y42" s="132" t="str">
        <f t="shared" si="3"/>
        <v>Cuenta de Orden</v>
      </c>
      <c r="Z42" s="85">
        <v>0</v>
      </c>
      <c r="AA42" s="84" t="s">
        <v>394</v>
      </c>
      <c r="AB42" s="84" t="s">
        <v>1821</v>
      </c>
      <c r="AC42" s="89" t="s">
        <v>1831</v>
      </c>
      <c r="AD42" s="88"/>
      <c r="AF42" s="84" t="s">
        <v>1819</v>
      </c>
      <c r="AI42" s="84" t="s">
        <v>1819</v>
      </c>
    </row>
    <row r="43" spans="1:35" ht="39.950000000000003" customHeight="1" x14ac:dyDescent="0.3">
      <c r="A43" s="84" t="s">
        <v>508</v>
      </c>
      <c r="B43" s="84" t="s">
        <v>336</v>
      </c>
      <c r="C43" s="84" t="s">
        <v>921</v>
      </c>
      <c r="D43" s="84" t="s">
        <v>923</v>
      </c>
      <c r="E43" s="88">
        <v>43558</v>
      </c>
      <c r="F43" s="136" t="str">
        <f t="shared" ca="1" si="4"/>
        <v>Mas de dos Años</v>
      </c>
      <c r="G43" s="141" t="s">
        <v>955</v>
      </c>
      <c r="H43" s="138" t="s">
        <v>111</v>
      </c>
      <c r="I43" s="84" t="s">
        <v>1142</v>
      </c>
      <c r="J43" s="84" t="s">
        <v>1170</v>
      </c>
      <c r="K43" s="84" t="s">
        <v>1301</v>
      </c>
      <c r="L43" s="118" t="s">
        <v>1369</v>
      </c>
      <c r="M43" s="84" t="s">
        <v>1598</v>
      </c>
      <c r="N43" s="84" t="s">
        <v>379</v>
      </c>
      <c r="O43" s="85">
        <v>129373920</v>
      </c>
      <c r="P43" s="85">
        <v>139558800.37997699</v>
      </c>
      <c r="Q43" s="87" t="s">
        <v>1815</v>
      </c>
      <c r="R43" s="87" t="s">
        <v>1818</v>
      </c>
      <c r="S43" s="87" t="s">
        <v>1816</v>
      </c>
      <c r="T43" s="87" t="s">
        <v>1815</v>
      </c>
      <c r="U43" s="87" t="s">
        <v>472</v>
      </c>
      <c r="V43" s="139">
        <v>44371.405856481484</v>
      </c>
      <c r="W43" s="131">
        <f t="shared" ca="1" si="1"/>
        <v>1</v>
      </c>
      <c r="X43" s="133" t="str">
        <f t="shared" si="2"/>
        <v>POSIBLE</v>
      </c>
      <c r="Y43" s="132" t="str">
        <f t="shared" si="3"/>
        <v>Cuenta de Orden</v>
      </c>
      <c r="Z43" s="85">
        <v>0</v>
      </c>
      <c r="AA43" s="84" t="s">
        <v>394</v>
      </c>
      <c r="AB43" s="84" t="s">
        <v>1821</v>
      </c>
      <c r="AC43" s="89" t="s">
        <v>1832</v>
      </c>
      <c r="AD43" s="88"/>
      <c r="AF43" s="84" t="s">
        <v>1819</v>
      </c>
      <c r="AI43" s="84" t="s">
        <v>1819</v>
      </c>
    </row>
    <row r="44" spans="1:35" ht="39.950000000000003" customHeight="1" x14ac:dyDescent="0.3">
      <c r="A44" s="84" t="s">
        <v>511</v>
      </c>
      <c r="B44" s="84" t="s">
        <v>335</v>
      </c>
      <c r="C44" s="84" t="s">
        <v>921</v>
      </c>
      <c r="D44" s="84" t="s">
        <v>924</v>
      </c>
      <c r="E44" s="88">
        <v>43591</v>
      </c>
      <c r="F44" s="136" t="str">
        <f t="shared" ca="1" si="4"/>
        <v>Mas de dos Años</v>
      </c>
      <c r="G44" s="141" t="s">
        <v>958</v>
      </c>
      <c r="H44" s="138" t="s">
        <v>111</v>
      </c>
      <c r="I44" s="84" t="s">
        <v>11</v>
      </c>
      <c r="J44" s="84" t="s">
        <v>1173</v>
      </c>
      <c r="K44" s="84" t="s">
        <v>1308</v>
      </c>
      <c r="L44" s="84" t="s">
        <v>1372</v>
      </c>
      <c r="M44" s="84" t="s">
        <v>1601</v>
      </c>
      <c r="N44" s="84" t="s">
        <v>287</v>
      </c>
      <c r="O44" s="85">
        <v>9235345</v>
      </c>
      <c r="P44" s="85">
        <v>10153888.190483</v>
      </c>
      <c r="Q44" s="87" t="s">
        <v>1815</v>
      </c>
      <c r="R44" s="87" t="s">
        <v>1817</v>
      </c>
      <c r="S44" s="87" t="s">
        <v>1817</v>
      </c>
      <c r="T44" s="87" t="s">
        <v>1817</v>
      </c>
      <c r="U44" s="87" t="s">
        <v>471</v>
      </c>
      <c r="V44" s="139">
        <v>44368.49627314815</v>
      </c>
      <c r="W44" s="131">
        <f t="shared" ca="1" si="1"/>
        <v>1</v>
      </c>
      <c r="X44" s="133" t="str">
        <f t="shared" si="2"/>
        <v>PROBABLE</v>
      </c>
      <c r="Y44" s="132" t="str">
        <f t="shared" si="3"/>
        <v>Provisión Contable</v>
      </c>
      <c r="Z44" s="85">
        <v>9627972</v>
      </c>
      <c r="AA44" s="84" t="s">
        <v>394</v>
      </c>
      <c r="AB44" s="84" t="s">
        <v>1821</v>
      </c>
      <c r="AC44" s="89" t="s">
        <v>2094</v>
      </c>
      <c r="AD44" s="88"/>
      <c r="AF44" s="84" t="s">
        <v>1819</v>
      </c>
      <c r="AI44" s="84" t="s">
        <v>1819</v>
      </c>
    </row>
    <row r="45" spans="1:35" ht="39.950000000000003" customHeight="1" x14ac:dyDescent="0.3">
      <c r="A45" s="84" t="s">
        <v>509</v>
      </c>
      <c r="B45" s="84" t="s">
        <v>334</v>
      </c>
      <c r="C45" s="84" t="s">
        <v>921</v>
      </c>
      <c r="D45" s="84" t="s">
        <v>923</v>
      </c>
      <c r="E45" s="88">
        <v>43564</v>
      </c>
      <c r="F45" s="136" t="str">
        <f t="shared" ca="1" si="4"/>
        <v>Mas de dos Años</v>
      </c>
      <c r="G45" s="141" t="s">
        <v>956</v>
      </c>
      <c r="H45" s="138" t="s">
        <v>111</v>
      </c>
      <c r="I45" s="84" t="s">
        <v>11</v>
      </c>
      <c r="J45" s="84" t="s">
        <v>1171</v>
      </c>
      <c r="K45" s="84" t="s">
        <v>1305</v>
      </c>
      <c r="L45" s="84" t="s">
        <v>1370</v>
      </c>
      <c r="M45" s="84" t="s">
        <v>1599</v>
      </c>
      <c r="N45" s="84" t="s">
        <v>1798</v>
      </c>
      <c r="O45" s="85">
        <v>165622520</v>
      </c>
      <c r="P45" s="85">
        <v>177786329.447451</v>
      </c>
      <c r="Q45" s="87" t="s">
        <v>1815</v>
      </c>
      <c r="R45" s="87" t="s">
        <v>1817</v>
      </c>
      <c r="S45" s="87" t="s">
        <v>1816</v>
      </c>
      <c r="T45" s="87" t="s">
        <v>1815</v>
      </c>
      <c r="U45" s="87" t="s">
        <v>471</v>
      </c>
      <c r="V45" s="139">
        <v>44370.501226851855</v>
      </c>
      <c r="W45" s="131">
        <f t="shared" ca="1" si="1"/>
        <v>1</v>
      </c>
      <c r="X45" s="133" t="str">
        <f t="shared" si="2"/>
        <v>PROBABLE</v>
      </c>
      <c r="Y45" s="132" t="str">
        <f t="shared" si="3"/>
        <v>Provisión Contable</v>
      </c>
      <c r="Z45" s="85">
        <v>166560048</v>
      </c>
      <c r="AA45" s="84" t="s">
        <v>394</v>
      </c>
      <c r="AB45" s="84" t="s">
        <v>1821</v>
      </c>
      <c r="AC45" s="89" t="s">
        <v>2095</v>
      </c>
      <c r="AD45" s="88"/>
      <c r="AF45" s="84" t="s">
        <v>1819</v>
      </c>
      <c r="AI45" s="84" t="s">
        <v>1819</v>
      </c>
    </row>
    <row r="46" spans="1:35" ht="39.950000000000003" customHeight="1" x14ac:dyDescent="0.3">
      <c r="A46" s="84" t="s">
        <v>512</v>
      </c>
      <c r="B46" s="84" t="s">
        <v>339</v>
      </c>
      <c r="C46" s="84" t="s">
        <v>921</v>
      </c>
      <c r="D46" s="84" t="s">
        <v>924</v>
      </c>
      <c r="E46" s="88">
        <v>43602</v>
      </c>
      <c r="F46" s="136" t="str">
        <f t="shared" ca="1" si="4"/>
        <v>Mas de dos Años</v>
      </c>
      <c r="G46" s="141" t="s">
        <v>959</v>
      </c>
      <c r="H46" s="138" t="s">
        <v>111</v>
      </c>
      <c r="I46" s="84" t="s">
        <v>159</v>
      </c>
      <c r="J46" s="84" t="s">
        <v>1165</v>
      </c>
      <c r="K46" s="84" t="s">
        <v>1301</v>
      </c>
      <c r="L46" s="84" t="s">
        <v>1373</v>
      </c>
      <c r="M46" s="84" t="s">
        <v>1602</v>
      </c>
      <c r="N46" s="84" t="s">
        <v>229</v>
      </c>
      <c r="P46" s="85">
        <v>10970863.636306001</v>
      </c>
      <c r="Q46" s="87" t="s">
        <v>1815</v>
      </c>
      <c r="R46" s="87" t="s">
        <v>1818</v>
      </c>
      <c r="S46" s="87" t="s">
        <v>1816</v>
      </c>
      <c r="T46" s="87" t="s">
        <v>1818</v>
      </c>
      <c r="U46" s="87" t="s">
        <v>472</v>
      </c>
      <c r="V46" s="139">
        <v>44362.524733796294</v>
      </c>
      <c r="W46" s="131">
        <f t="shared" ca="1" si="1"/>
        <v>1</v>
      </c>
      <c r="X46" s="133" t="str">
        <f t="shared" si="2"/>
        <v>POSIBLE</v>
      </c>
      <c r="Y46" s="132" t="str">
        <f t="shared" si="3"/>
        <v>Cuenta de Orden</v>
      </c>
      <c r="Z46" s="85">
        <v>0</v>
      </c>
      <c r="AA46" s="84" t="s">
        <v>394</v>
      </c>
      <c r="AB46" s="84" t="s">
        <v>1821</v>
      </c>
      <c r="AC46" s="89" t="s">
        <v>2021</v>
      </c>
      <c r="AD46" s="88"/>
      <c r="AF46" s="84" t="s">
        <v>1819</v>
      </c>
      <c r="AI46" s="84" t="s">
        <v>1819</v>
      </c>
    </row>
    <row r="47" spans="1:35" ht="39.950000000000003" customHeight="1" x14ac:dyDescent="0.3">
      <c r="A47" s="84" t="s">
        <v>514</v>
      </c>
      <c r="B47" s="84" t="s">
        <v>343</v>
      </c>
      <c r="C47" s="84" t="s">
        <v>921</v>
      </c>
      <c r="D47" s="84" t="s">
        <v>924</v>
      </c>
      <c r="E47" s="88">
        <v>43614</v>
      </c>
      <c r="F47" s="136" t="str">
        <f t="shared" ca="1" si="4"/>
        <v>Mas de dos Años</v>
      </c>
      <c r="G47" s="141" t="s">
        <v>961</v>
      </c>
      <c r="H47" s="138" t="s">
        <v>111</v>
      </c>
      <c r="I47" s="84" t="s">
        <v>159</v>
      </c>
      <c r="J47" s="84" t="s">
        <v>1175</v>
      </c>
      <c r="K47" s="84" t="s">
        <v>1301</v>
      </c>
      <c r="L47" s="84" t="s">
        <v>1375</v>
      </c>
      <c r="M47" s="84" t="s">
        <v>1604</v>
      </c>
      <c r="N47" s="84" t="s">
        <v>229</v>
      </c>
      <c r="O47" s="85">
        <v>49745470</v>
      </c>
      <c r="P47" s="85">
        <v>53895018.174523003</v>
      </c>
      <c r="Q47" s="87" t="s">
        <v>1815</v>
      </c>
      <c r="R47" s="87" t="s">
        <v>1817</v>
      </c>
      <c r="S47" s="87" t="s">
        <v>1816</v>
      </c>
      <c r="T47" s="87" t="s">
        <v>1817</v>
      </c>
      <c r="U47" s="87" t="s">
        <v>471</v>
      </c>
      <c r="V47" s="139">
        <v>44375.39</v>
      </c>
      <c r="W47" s="131">
        <f t="shared" ca="1" si="1"/>
        <v>1</v>
      </c>
      <c r="X47" s="133" t="str">
        <f t="shared" si="2"/>
        <v>PROBABLE</v>
      </c>
      <c r="Y47" s="132" t="str">
        <f t="shared" si="3"/>
        <v>Provisión Contable</v>
      </c>
      <c r="Z47" s="85">
        <v>52941138</v>
      </c>
      <c r="AA47" s="84" t="s">
        <v>394</v>
      </c>
      <c r="AB47" s="84" t="s">
        <v>1820</v>
      </c>
      <c r="AC47" s="89" t="s">
        <v>2022</v>
      </c>
      <c r="AD47" s="88">
        <v>44376</v>
      </c>
      <c r="AF47" s="84" t="s">
        <v>1919</v>
      </c>
      <c r="AI47" s="84" t="s">
        <v>1819</v>
      </c>
    </row>
    <row r="48" spans="1:35" ht="39.950000000000003" customHeight="1" x14ac:dyDescent="0.3">
      <c r="A48" s="84" t="s">
        <v>513</v>
      </c>
      <c r="B48" s="84" t="s">
        <v>338</v>
      </c>
      <c r="C48" s="84" t="s">
        <v>921</v>
      </c>
      <c r="D48" s="84" t="s">
        <v>924</v>
      </c>
      <c r="E48" s="88">
        <v>43612</v>
      </c>
      <c r="F48" s="136" t="str">
        <f t="shared" ca="1" si="4"/>
        <v>Mas de dos Años</v>
      </c>
      <c r="G48" s="141" t="s">
        <v>960</v>
      </c>
      <c r="H48" s="138" t="s">
        <v>111</v>
      </c>
      <c r="I48" s="84" t="s">
        <v>11</v>
      </c>
      <c r="J48" s="84" t="s">
        <v>1174</v>
      </c>
      <c r="K48" s="84" t="s">
        <v>1301</v>
      </c>
      <c r="L48" s="84" t="s">
        <v>1374</v>
      </c>
      <c r="M48" s="84" t="s">
        <v>1603</v>
      </c>
      <c r="N48" s="84" t="s">
        <v>454</v>
      </c>
      <c r="O48" s="85">
        <v>43051000</v>
      </c>
      <c r="P48" s="85">
        <v>46068420.05962</v>
      </c>
      <c r="Q48" s="87" t="s">
        <v>1815</v>
      </c>
      <c r="R48" s="87" t="s">
        <v>1817</v>
      </c>
      <c r="S48" s="87" t="s">
        <v>1817</v>
      </c>
      <c r="T48" s="87" t="s">
        <v>1817</v>
      </c>
      <c r="U48" s="87" t="s">
        <v>471</v>
      </c>
      <c r="V48" s="139">
        <v>44365.535277777781</v>
      </c>
      <c r="W48" s="131">
        <f t="shared" ca="1" si="1"/>
        <v>1</v>
      </c>
      <c r="X48" s="133" t="str">
        <f t="shared" si="2"/>
        <v>PROBABLE</v>
      </c>
      <c r="Y48" s="132" t="str">
        <f t="shared" si="3"/>
        <v>Provisión Contable</v>
      </c>
      <c r="Z48" s="85">
        <v>43418992</v>
      </c>
      <c r="AA48" s="84" t="s">
        <v>394</v>
      </c>
      <c r="AB48" s="84" t="s">
        <v>1822</v>
      </c>
      <c r="AC48" s="89" t="s">
        <v>2096</v>
      </c>
      <c r="AD48" s="88"/>
      <c r="AF48" s="84" t="s">
        <v>1819</v>
      </c>
      <c r="AI48" s="84" t="s">
        <v>1819</v>
      </c>
    </row>
    <row r="49" spans="1:35" ht="39.950000000000003" customHeight="1" x14ac:dyDescent="0.3">
      <c r="A49" s="84" t="s">
        <v>517</v>
      </c>
      <c r="B49" s="84" t="s">
        <v>340</v>
      </c>
      <c r="C49" s="84" t="s">
        <v>921</v>
      </c>
      <c r="D49" s="84" t="s">
        <v>923</v>
      </c>
      <c r="E49" s="88">
        <v>43630</v>
      </c>
      <c r="F49" s="136" t="str">
        <f t="shared" ca="1" si="4"/>
        <v>Mas de dos Años</v>
      </c>
      <c r="G49" s="141" t="s">
        <v>964</v>
      </c>
      <c r="H49" s="138" t="s">
        <v>111</v>
      </c>
      <c r="I49" s="84" t="s">
        <v>11</v>
      </c>
      <c r="J49" s="84" t="s">
        <v>1178</v>
      </c>
      <c r="K49" s="84" t="s">
        <v>1305</v>
      </c>
      <c r="L49" s="84" t="s">
        <v>1378</v>
      </c>
      <c r="M49" s="84" t="s">
        <v>1606</v>
      </c>
      <c r="N49" s="84" t="s">
        <v>207</v>
      </c>
      <c r="O49" s="85">
        <v>42405800</v>
      </c>
      <c r="P49" s="85">
        <v>46493576.568763003</v>
      </c>
      <c r="Q49" s="87" t="s">
        <v>1815</v>
      </c>
      <c r="R49" s="87" t="s">
        <v>1818</v>
      </c>
      <c r="S49" s="87" t="s">
        <v>1816</v>
      </c>
      <c r="T49" s="87" t="s">
        <v>1815</v>
      </c>
      <c r="U49" s="87" t="s">
        <v>472</v>
      </c>
      <c r="V49" s="139">
        <v>44371.472488425927</v>
      </c>
      <c r="W49" s="131">
        <f t="shared" ca="1" si="1"/>
        <v>1</v>
      </c>
      <c r="X49" s="133" t="str">
        <f t="shared" si="2"/>
        <v>POSIBLE</v>
      </c>
      <c r="Y49" s="132" t="str">
        <f t="shared" si="3"/>
        <v>Cuenta de Orden</v>
      </c>
      <c r="Z49" s="85">
        <v>0</v>
      </c>
      <c r="AA49" s="84" t="s">
        <v>394</v>
      </c>
      <c r="AB49" s="84" t="s">
        <v>1820</v>
      </c>
      <c r="AC49" s="89" t="s">
        <v>2097</v>
      </c>
      <c r="AD49" s="88"/>
      <c r="AF49" s="84" t="s">
        <v>1819</v>
      </c>
      <c r="AI49" s="84" t="s">
        <v>1819</v>
      </c>
    </row>
    <row r="50" spans="1:35" ht="39.950000000000003" customHeight="1" x14ac:dyDescent="0.3">
      <c r="A50" s="84" t="s">
        <v>519</v>
      </c>
      <c r="B50" s="84" t="s">
        <v>341</v>
      </c>
      <c r="C50" s="84" t="s">
        <v>921</v>
      </c>
      <c r="D50" s="84" t="s">
        <v>923</v>
      </c>
      <c r="E50" s="88">
        <v>43635</v>
      </c>
      <c r="F50" s="136" t="str">
        <f t="shared" ca="1" si="4"/>
        <v>Mas de dos Años</v>
      </c>
      <c r="G50" s="141" t="s">
        <v>966</v>
      </c>
      <c r="H50" s="138" t="s">
        <v>111</v>
      </c>
      <c r="I50" s="84" t="s">
        <v>11</v>
      </c>
      <c r="J50" s="84" t="s">
        <v>1180</v>
      </c>
      <c r="K50" s="84" t="s">
        <v>1305</v>
      </c>
      <c r="L50" s="84" t="s">
        <v>1380</v>
      </c>
      <c r="M50" s="84" t="s">
        <v>1608</v>
      </c>
      <c r="N50" s="84" t="s">
        <v>1798</v>
      </c>
      <c r="O50" s="85">
        <v>16562320</v>
      </c>
      <c r="P50" s="85">
        <v>17676576.060368001</v>
      </c>
      <c r="Q50" s="87" t="s">
        <v>1815</v>
      </c>
      <c r="R50" s="87" t="s">
        <v>1818</v>
      </c>
      <c r="S50" s="87" t="s">
        <v>1816</v>
      </c>
      <c r="T50" s="87" t="s">
        <v>1815</v>
      </c>
      <c r="U50" s="87" t="s">
        <v>472</v>
      </c>
      <c r="V50" s="139">
        <v>44371.48097222222</v>
      </c>
      <c r="W50" s="131">
        <f t="shared" ca="1" si="1"/>
        <v>1</v>
      </c>
      <c r="X50" s="133" t="str">
        <f t="shared" si="2"/>
        <v>POSIBLE</v>
      </c>
      <c r="Y50" s="132" t="str">
        <f t="shared" si="3"/>
        <v>Cuenta de Orden</v>
      </c>
      <c r="Z50" s="85">
        <v>0</v>
      </c>
      <c r="AA50" s="84" t="s">
        <v>394</v>
      </c>
      <c r="AB50" s="84" t="s">
        <v>1821</v>
      </c>
      <c r="AC50" s="89" t="s">
        <v>2023</v>
      </c>
      <c r="AD50" s="88"/>
      <c r="AF50" s="84" t="s">
        <v>1819</v>
      </c>
      <c r="AI50" s="84" t="s">
        <v>1819</v>
      </c>
    </row>
    <row r="51" spans="1:35" ht="39.950000000000003" customHeight="1" x14ac:dyDescent="0.3">
      <c r="A51" s="84" t="s">
        <v>516</v>
      </c>
      <c r="B51" s="84" t="s">
        <v>342</v>
      </c>
      <c r="C51" s="84" t="s">
        <v>921</v>
      </c>
      <c r="D51" s="84" t="s">
        <v>924</v>
      </c>
      <c r="E51" s="88">
        <v>43626</v>
      </c>
      <c r="F51" s="136" t="str">
        <f t="shared" ca="1" si="4"/>
        <v>Mas de dos Años</v>
      </c>
      <c r="G51" s="141" t="s">
        <v>963</v>
      </c>
      <c r="H51" s="138" t="s">
        <v>111</v>
      </c>
      <c r="I51" s="84" t="s">
        <v>1142</v>
      </c>
      <c r="J51" s="84" t="s">
        <v>1177</v>
      </c>
      <c r="K51" s="84" t="s">
        <v>1301</v>
      </c>
      <c r="L51" s="84" t="s">
        <v>1377</v>
      </c>
      <c r="M51" s="84" t="s">
        <v>372</v>
      </c>
      <c r="N51" s="84" t="s">
        <v>316</v>
      </c>
      <c r="O51" s="85">
        <v>78124200</v>
      </c>
      <c r="P51" s="85">
        <v>84274478.447010994</v>
      </c>
      <c r="Q51" s="87" t="s">
        <v>1815</v>
      </c>
      <c r="R51" s="87" t="s">
        <v>1818</v>
      </c>
      <c r="S51" s="87" t="s">
        <v>1816</v>
      </c>
      <c r="T51" s="87" t="s">
        <v>1815</v>
      </c>
      <c r="U51" s="87" t="s">
        <v>472</v>
      </c>
      <c r="V51" s="139">
        <v>44364.662951388891</v>
      </c>
      <c r="W51" s="131">
        <f t="shared" ca="1" si="1"/>
        <v>1</v>
      </c>
      <c r="X51" s="133" t="str">
        <f t="shared" si="2"/>
        <v>POSIBLE</v>
      </c>
      <c r="Y51" s="132" t="str">
        <f t="shared" si="3"/>
        <v>Cuenta de Orden</v>
      </c>
      <c r="Z51" s="85">
        <v>0</v>
      </c>
      <c r="AA51" s="84" t="s">
        <v>394</v>
      </c>
      <c r="AB51" s="84" t="s">
        <v>1821</v>
      </c>
      <c r="AC51" s="89" t="s">
        <v>1834</v>
      </c>
      <c r="AD51" s="88"/>
      <c r="AF51" s="84" t="s">
        <v>1819</v>
      </c>
      <c r="AI51" s="84" t="s">
        <v>1819</v>
      </c>
    </row>
    <row r="52" spans="1:35" ht="39.950000000000003" customHeight="1" x14ac:dyDescent="0.3">
      <c r="A52" s="84" t="s">
        <v>515</v>
      </c>
      <c r="B52" s="84" t="s">
        <v>725</v>
      </c>
      <c r="C52" s="84" t="s">
        <v>921</v>
      </c>
      <c r="D52" s="84" t="s">
        <v>923</v>
      </c>
      <c r="E52" s="88">
        <v>43621</v>
      </c>
      <c r="F52" s="136" t="str">
        <f t="shared" ca="1" si="4"/>
        <v>Mas de dos Años</v>
      </c>
      <c r="G52" s="141" t="s">
        <v>962</v>
      </c>
      <c r="H52" s="138" t="s">
        <v>111</v>
      </c>
      <c r="I52" s="84" t="s">
        <v>11</v>
      </c>
      <c r="J52" s="84" t="s">
        <v>1176</v>
      </c>
      <c r="K52" s="84" t="s">
        <v>1301</v>
      </c>
      <c r="L52" s="84" t="s">
        <v>1376</v>
      </c>
      <c r="M52" s="84" t="s">
        <v>1605</v>
      </c>
      <c r="N52" s="84" t="s">
        <v>234</v>
      </c>
      <c r="P52" s="85">
        <v>3659281.5200880002</v>
      </c>
      <c r="Q52" s="87" t="s">
        <v>1815</v>
      </c>
      <c r="R52" s="87" t="s">
        <v>1816</v>
      </c>
      <c r="S52" s="87" t="s">
        <v>1816</v>
      </c>
      <c r="T52" s="87" t="s">
        <v>1815</v>
      </c>
      <c r="U52" s="87" t="s">
        <v>471</v>
      </c>
      <c r="V52" s="139">
        <v>44369.627581018518</v>
      </c>
      <c r="W52" s="131">
        <f t="shared" ca="1" si="1"/>
        <v>1</v>
      </c>
      <c r="X52" s="133" t="str">
        <f t="shared" si="2"/>
        <v>PROBABLE</v>
      </c>
      <c r="Y52" s="132" t="str">
        <f t="shared" si="3"/>
        <v>Provisión Contable</v>
      </c>
      <c r="Z52" s="85">
        <v>3411515</v>
      </c>
      <c r="AA52" s="84" t="s">
        <v>394</v>
      </c>
      <c r="AB52" s="84" t="s">
        <v>1820</v>
      </c>
      <c r="AC52" s="89" t="s">
        <v>2098</v>
      </c>
      <c r="AD52" s="88"/>
      <c r="AF52" s="84" t="s">
        <v>1819</v>
      </c>
      <c r="AI52" s="84" t="s">
        <v>1819</v>
      </c>
    </row>
    <row r="53" spans="1:35" ht="39.950000000000003" customHeight="1" x14ac:dyDescent="0.3">
      <c r="A53" s="84" t="s">
        <v>518</v>
      </c>
      <c r="B53" s="84" t="s">
        <v>726</v>
      </c>
      <c r="C53" s="84" t="s">
        <v>921</v>
      </c>
      <c r="D53" s="84" t="s">
        <v>923</v>
      </c>
      <c r="E53" s="88">
        <v>43630</v>
      </c>
      <c r="F53" s="136" t="str">
        <f t="shared" ca="1" si="4"/>
        <v>Mas de dos Años</v>
      </c>
      <c r="G53" s="141" t="s">
        <v>965</v>
      </c>
      <c r="H53" s="138" t="s">
        <v>111</v>
      </c>
      <c r="I53" s="84" t="s">
        <v>1142</v>
      </c>
      <c r="J53" s="118" t="s">
        <v>1179</v>
      </c>
      <c r="K53" s="84" t="s">
        <v>1301</v>
      </c>
      <c r="L53" s="84" t="s">
        <v>1379</v>
      </c>
      <c r="M53" s="84" t="s">
        <v>1607</v>
      </c>
      <c r="N53" s="84" t="s">
        <v>379</v>
      </c>
      <c r="O53" s="85">
        <v>129373920</v>
      </c>
      <c r="P53" s="85">
        <v>138077753.42512599</v>
      </c>
      <c r="Q53" s="87" t="s">
        <v>1815</v>
      </c>
      <c r="R53" s="87" t="s">
        <v>1818</v>
      </c>
      <c r="S53" s="87" t="s">
        <v>1816</v>
      </c>
      <c r="T53" s="87" t="s">
        <v>1815</v>
      </c>
      <c r="U53" s="87" t="s">
        <v>472</v>
      </c>
      <c r="V53" s="139">
        <v>44372.389050925929</v>
      </c>
      <c r="W53" s="131">
        <f t="shared" ca="1" si="1"/>
        <v>1</v>
      </c>
      <c r="X53" s="133" t="str">
        <f t="shared" si="2"/>
        <v>POSIBLE</v>
      </c>
      <c r="Y53" s="132" t="str">
        <f t="shared" si="3"/>
        <v>Cuenta de Orden</v>
      </c>
      <c r="Z53" s="85">
        <v>0</v>
      </c>
      <c r="AA53" s="84" t="s">
        <v>394</v>
      </c>
      <c r="AB53" s="84" t="s">
        <v>1821</v>
      </c>
      <c r="AC53" s="89" t="s">
        <v>1835</v>
      </c>
      <c r="AD53" s="88"/>
      <c r="AF53" s="84" t="s">
        <v>1819</v>
      </c>
      <c r="AI53" s="84" t="s">
        <v>1819</v>
      </c>
    </row>
    <row r="54" spans="1:35" ht="39.950000000000003" customHeight="1" x14ac:dyDescent="0.3">
      <c r="A54" s="84" t="s">
        <v>521</v>
      </c>
      <c r="B54" s="84" t="s">
        <v>345</v>
      </c>
      <c r="C54" s="84" t="s">
        <v>921</v>
      </c>
      <c r="D54" s="84" t="s">
        <v>923</v>
      </c>
      <c r="E54" s="88">
        <v>43693</v>
      </c>
      <c r="F54" s="136" t="str">
        <f t="shared" ca="1" si="4"/>
        <v>Mas de dos Años</v>
      </c>
      <c r="G54" s="141" t="s">
        <v>968</v>
      </c>
      <c r="H54" s="138" t="s">
        <v>111</v>
      </c>
      <c r="I54" s="84" t="s">
        <v>1142</v>
      </c>
      <c r="J54" s="84" t="s">
        <v>1170</v>
      </c>
      <c r="K54" s="84" t="s">
        <v>1301</v>
      </c>
      <c r="L54" s="84" t="s">
        <v>1382</v>
      </c>
      <c r="M54" s="84" t="s">
        <v>1610</v>
      </c>
      <c r="N54" s="84" t="s">
        <v>379</v>
      </c>
      <c r="O54" s="85">
        <v>129373920</v>
      </c>
      <c r="P54" s="85">
        <v>137648948.95103601</v>
      </c>
      <c r="Q54" s="87" t="s">
        <v>1815</v>
      </c>
      <c r="R54" s="87" t="s">
        <v>1818</v>
      </c>
      <c r="S54" s="87" t="s">
        <v>1816</v>
      </c>
      <c r="T54" s="87" t="s">
        <v>1815</v>
      </c>
      <c r="U54" s="87" t="s">
        <v>472</v>
      </c>
      <c r="V54" s="139">
        <v>44372.389768518522</v>
      </c>
      <c r="W54" s="131">
        <f t="shared" ca="1" si="1"/>
        <v>1</v>
      </c>
      <c r="X54" s="133" t="str">
        <f t="shared" si="2"/>
        <v>POSIBLE</v>
      </c>
      <c r="Y54" s="132" t="str">
        <f t="shared" si="3"/>
        <v>Cuenta de Orden</v>
      </c>
      <c r="Z54" s="85">
        <v>0</v>
      </c>
      <c r="AA54" s="84" t="s">
        <v>394</v>
      </c>
      <c r="AB54" s="84" t="s">
        <v>1821</v>
      </c>
      <c r="AC54" s="89" t="s">
        <v>1836</v>
      </c>
      <c r="AD54" s="88"/>
      <c r="AF54" s="84" t="s">
        <v>1819</v>
      </c>
      <c r="AI54" s="84" t="s">
        <v>1819</v>
      </c>
    </row>
    <row r="55" spans="1:35" ht="39.950000000000003" customHeight="1" x14ac:dyDescent="0.3">
      <c r="A55" s="84" t="s">
        <v>520</v>
      </c>
      <c r="B55" s="84" t="s">
        <v>727</v>
      </c>
      <c r="C55" s="84" t="s">
        <v>921</v>
      </c>
      <c r="D55" s="84" t="s">
        <v>924</v>
      </c>
      <c r="E55" s="88">
        <v>43649</v>
      </c>
      <c r="F55" s="136" t="str">
        <f t="shared" ca="1" si="4"/>
        <v>Mas de dos Años</v>
      </c>
      <c r="G55" s="141" t="s">
        <v>967</v>
      </c>
      <c r="H55" s="138" t="s">
        <v>111</v>
      </c>
      <c r="I55" s="84" t="s">
        <v>11</v>
      </c>
      <c r="J55" s="84" t="s">
        <v>1153</v>
      </c>
      <c r="K55" s="84" t="s">
        <v>1301</v>
      </c>
      <c r="L55" s="84" t="s">
        <v>1381</v>
      </c>
      <c r="M55" s="84" t="s">
        <v>1609</v>
      </c>
      <c r="N55" s="84" t="s">
        <v>152</v>
      </c>
      <c r="P55" s="85">
        <v>50597716.933484003</v>
      </c>
      <c r="Q55" s="87" t="s">
        <v>1815</v>
      </c>
      <c r="R55" s="87" t="s">
        <v>1818</v>
      </c>
      <c r="S55" s="87" t="s">
        <v>1817</v>
      </c>
      <c r="T55" s="87" t="s">
        <v>1818</v>
      </c>
      <c r="U55" s="87" t="s">
        <v>472</v>
      </c>
      <c r="V55" s="139">
        <v>44364.472986111112</v>
      </c>
      <c r="W55" s="131">
        <f t="shared" ca="1" si="1"/>
        <v>1</v>
      </c>
      <c r="X55" s="133" t="str">
        <f t="shared" si="2"/>
        <v>POSIBLE</v>
      </c>
      <c r="Y55" s="132" t="str">
        <f t="shared" si="3"/>
        <v>Cuenta de Orden</v>
      </c>
      <c r="Z55" s="85">
        <v>0</v>
      </c>
      <c r="AA55" s="84" t="s">
        <v>394</v>
      </c>
      <c r="AB55" s="84" t="s">
        <v>1820</v>
      </c>
      <c r="AC55" s="89" t="s">
        <v>1979</v>
      </c>
      <c r="AD55" s="88">
        <v>44169</v>
      </c>
      <c r="AF55" s="84" t="s">
        <v>1919</v>
      </c>
      <c r="AI55" s="84" t="s">
        <v>1819</v>
      </c>
    </row>
    <row r="56" spans="1:35" ht="39.950000000000003" customHeight="1" x14ac:dyDescent="0.3">
      <c r="A56" s="84" t="s">
        <v>523</v>
      </c>
      <c r="B56" s="84" t="s">
        <v>729</v>
      </c>
      <c r="C56" s="84" t="s">
        <v>921</v>
      </c>
      <c r="D56" s="84" t="s">
        <v>924</v>
      </c>
      <c r="E56" s="88">
        <v>43888</v>
      </c>
      <c r="F56" s="136" t="str">
        <f t="shared" ca="1" si="4"/>
        <v>Año Anterior</v>
      </c>
      <c r="G56" s="141" t="s">
        <v>970</v>
      </c>
      <c r="H56" s="138" t="s">
        <v>111</v>
      </c>
      <c r="I56" s="84" t="s">
        <v>11</v>
      </c>
      <c r="J56" s="84" t="s">
        <v>1182</v>
      </c>
      <c r="K56" s="84" t="s">
        <v>1308</v>
      </c>
      <c r="L56" s="84" t="s">
        <v>1384</v>
      </c>
      <c r="M56" s="84" t="s">
        <v>1612</v>
      </c>
      <c r="N56" s="84" t="s">
        <v>287</v>
      </c>
      <c r="P56" s="85">
        <v>6928712.9890719997</v>
      </c>
      <c r="Q56" s="87" t="s">
        <v>1815</v>
      </c>
      <c r="R56" s="87" t="s">
        <v>1818</v>
      </c>
      <c r="S56" s="87" t="s">
        <v>1816</v>
      </c>
      <c r="T56" s="87" t="s">
        <v>1818</v>
      </c>
      <c r="U56" s="87" t="s">
        <v>472</v>
      </c>
      <c r="V56" s="139">
        <v>44363.670474537037</v>
      </c>
      <c r="W56" s="131">
        <f t="shared" ca="1" si="1"/>
        <v>1</v>
      </c>
      <c r="X56" s="133" t="str">
        <f t="shared" si="2"/>
        <v>POSIBLE</v>
      </c>
      <c r="Y56" s="132" t="str">
        <f t="shared" si="3"/>
        <v>Cuenta de Orden</v>
      </c>
      <c r="Z56" s="85">
        <v>0</v>
      </c>
      <c r="AA56" s="84" t="s">
        <v>394</v>
      </c>
      <c r="AB56" s="84" t="s">
        <v>1821</v>
      </c>
      <c r="AC56" s="89" t="s">
        <v>1837</v>
      </c>
      <c r="AD56" s="88"/>
      <c r="AF56" s="84" t="s">
        <v>1819</v>
      </c>
      <c r="AI56" s="84" t="s">
        <v>1819</v>
      </c>
    </row>
    <row r="57" spans="1:35" ht="39.950000000000003" customHeight="1" x14ac:dyDescent="0.3">
      <c r="A57" s="84" t="s">
        <v>525</v>
      </c>
      <c r="B57" s="84" t="s">
        <v>731</v>
      </c>
      <c r="C57" s="84" t="s">
        <v>921</v>
      </c>
      <c r="D57" s="84" t="s">
        <v>923</v>
      </c>
      <c r="E57" s="88">
        <v>43908</v>
      </c>
      <c r="F57" s="136" t="str">
        <f t="shared" ca="1" si="4"/>
        <v>Año Anterior</v>
      </c>
      <c r="G57" s="141" t="s">
        <v>972</v>
      </c>
      <c r="H57" s="138" t="s">
        <v>111</v>
      </c>
      <c r="I57" s="84" t="s">
        <v>11</v>
      </c>
      <c r="J57" s="84" t="s">
        <v>1184</v>
      </c>
      <c r="K57" s="84" t="s">
        <v>1308</v>
      </c>
      <c r="L57" s="84" t="s">
        <v>1386</v>
      </c>
      <c r="M57" s="84" t="s">
        <v>1614</v>
      </c>
      <c r="N57" s="84" t="s">
        <v>287</v>
      </c>
      <c r="P57" s="85">
        <v>10364232.024744</v>
      </c>
      <c r="Q57" s="87" t="s">
        <v>1815</v>
      </c>
      <c r="R57" s="87" t="s">
        <v>1816</v>
      </c>
      <c r="S57" s="87" t="s">
        <v>1816</v>
      </c>
      <c r="T57" s="87" t="s">
        <v>1818</v>
      </c>
      <c r="U57" s="87" t="s">
        <v>471</v>
      </c>
      <c r="V57" s="139">
        <v>44368.763379629629</v>
      </c>
      <c r="W57" s="131">
        <f t="shared" ca="1" si="1"/>
        <v>1</v>
      </c>
      <c r="X57" s="133" t="str">
        <f t="shared" si="2"/>
        <v>PROBABLE</v>
      </c>
      <c r="Y57" s="132" t="str">
        <f t="shared" si="3"/>
        <v>Provisión Contable</v>
      </c>
      <c r="Z57" s="85">
        <v>9566784</v>
      </c>
      <c r="AA57" s="84" t="s">
        <v>394</v>
      </c>
      <c r="AB57" s="84" t="s">
        <v>1821</v>
      </c>
      <c r="AC57" s="89" t="s">
        <v>1838</v>
      </c>
      <c r="AD57" s="88"/>
      <c r="AF57" s="84" t="s">
        <v>1819</v>
      </c>
      <c r="AI57" s="84" t="s">
        <v>1819</v>
      </c>
    </row>
    <row r="58" spans="1:35" ht="39.950000000000003" customHeight="1" x14ac:dyDescent="0.3">
      <c r="A58" s="84" t="s">
        <v>522</v>
      </c>
      <c r="B58" s="84" t="s">
        <v>728</v>
      </c>
      <c r="C58" s="84" t="s">
        <v>921</v>
      </c>
      <c r="D58" s="84" t="s">
        <v>924</v>
      </c>
      <c r="E58" s="88">
        <v>43817</v>
      </c>
      <c r="F58" s="136" t="str">
        <f t="shared" ca="1" si="4"/>
        <v>Mas de dos Años</v>
      </c>
      <c r="G58" s="141" t="s">
        <v>969</v>
      </c>
      <c r="H58" s="138" t="s">
        <v>111</v>
      </c>
      <c r="I58" s="84" t="s">
        <v>11</v>
      </c>
      <c r="J58" s="84" t="s">
        <v>1181</v>
      </c>
      <c r="K58" s="84" t="s">
        <v>1309</v>
      </c>
      <c r="L58" s="84" t="s">
        <v>1383</v>
      </c>
      <c r="M58" s="84" t="s">
        <v>1611</v>
      </c>
      <c r="N58" s="84" t="s">
        <v>1798</v>
      </c>
      <c r="O58" s="85">
        <v>165623200</v>
      </c>
      <c r="P58" s="85">
        <v>181705200</v>
      </c>
      <c r="Q58" s="87" t="s">
        <v>1815</v>
      </c>
      <c r="R58" s="87" t="s">
        <v>1818</v>
      </c>
      <c r="S58" s="87" t="s">
        <v>1818</v>
      </c>
      <c r="T58" s="87" t="s">
        <v>1816</v>
      </c>
      <c r="U58" s="87" t="s">
        <v>472</v>
      </c>
      <c r="V58" s="139">
        <v>44364.340833333335</v>
      </c>
      <c r="W58" s="131">
        <f t="shared" ca="1" si="1"/>
        <v>1</v>
      </c>
      <c r="X58" s="133" t="str">
        <f t="shared" si="2"/>
        <v>POSIBLE</v>
      </c>
      <c r="Y58" s="132" t="str">
        <f t="shared" si="3"/>
        <v>Cuenta de Orden</v>
      </c>
      <c r="Z58" s="85">
        <v>0</v>
      </c>
      <c r="AA58" s="84" t="s">
        <v>394</v>
      </c>
      <c r="AB58" s="84" t="s">
        <v>1821</v>
      </c>
      <c r="AC58" s="89" t="s">
        <v>1980</v>
      </c>
      <c r="AD58" s="88"/>
      <c r="AF58" s="84" t="s">
        <v>1819</v>
      </c>
      <c r="AI58" s="84" t="s">
        <v>1819</v>
      </c>
    </row>
    <row r="59" spans="1:35" ht="39.950000000000003" customHeight="1" x14ac:dyDescent="0.3">
      <c r="A59" s="84" t="s">
        <v>524</v>
      </c>
      <c r="B59" s="84" t="s">
        <v>730</v>
      </c>
      <c r="C59" s="84" t="s">
        <v>921</v>
      </c>
      <c r="D59" s="84" t="s">
        <v>924</v>
      </c>
      <c r="E59" s="88">
        <v>43895</v>
      </c>
      <c r="F59" s="136" t="str">
        <f t="shared" ca="1" si="4"/>
        <v>Año Anterior</v>
      </c>
      <c r="G59" s="141" t="s">
        <v>971</v>
      </c>
      <c r="H59" s="138" t="s">
        <v>111</v>
      </c>
      <c r="I59" s="84" t="s">
        <v>260</v>
      </c>
      <c r="J59" s="84" t="s">
        <v>1183</v>
      </c>
      <c r="K59" s="84" t="s">
        <v>1301</v>
      </c>
      <c r="L59" s="84" t="s">
        <v>1385</v>
      </c>
      <c r="M59" s="84" t="s">
        <v>1613</v>
      </c>
      <c r="N59" s="84" t="s">
        <v>1806</v>
      </c>
      <c r="O59" s="85">
        <v>220432455</v>
      </c>
      <c r="P59" s="85">
        <v>231809262.57702899</v>
      </c>
      <c r="Q59" s="87" t="s">
        <v>1815</v>
      </c>
      <c r="R59" s="87" t="s">
        <v>1817</v>
      </c>
      <c r="S59" s="87" t="s">
        <v>1818</v>
      </c>
      <c r="T59" s="87" t="s">
        <v>1818</v>
      </c>
      <c r="U59" s="87" t="s">
        <v>472</v>
      </c>
      <c r="V59" s="139">
        <v>44362.614976851852</v>
      </c>
      <c r="W59" s="131">
        <f t="shared" ca="1" si="1"/>
        <v>1</v>
      </c>
      <c r="X59" s="133" t="str">
        <f t="shared" si="2"/>
        <v>POSIBLE</v>
      </c>
      <c r="Y59" s="132" t="str">
        <f t="shared" si="3"/>
        <v>Cuenta de Orden</v>
      </c>
      <c r="Z59" s="85">
        <v>0</v>
      </c>
      <c r="AA59" s="84" t="s">
        <v>394</v>
      </c>
      <c r="AB59" s="84" t="s">
        <v>1821</v>
      </c>
      <c r="AC59" s="89" t="s">
        <v>2024</v>
      </c>
      <c r="AD59" s="88"/>
      <c r="AF59" s="84" t="s">
        <v>1819</v>
      </c>
      <c r="AI59" s="84" t="s">
        <v>1819</v>
      </c>
    </row>
    <row r="60" spans="1:35" ht="39.950000000000003" customHeight="1" x14ac:dyDescent="0.3">
      <c r="A60" s="84" t="s">
        <v>526</v>
      </c>
      <c r="B60" s="84" t="s">
        <v>732</v>
      </c>
      <c r="C60" s="84" t="s">
        <v>921</v>
      </c>
      <c r="D60" s="84" t="s">
        <v>923</v>
      </c>
      <c r="E60" s="88">
        <v>44028</v>
      </c>
      <c r="F60" s="136" t="str">
        <f t="shared" ca="1" si="4"/>
        <v>Año Anterior</v>
      </c>
      <c r="G60" s="141" t="s">
        <v>973</v>
      </c>
      <c r="H60" s="138" t="s">
        <v>111</v>
      </c>
      <c r="I60" s="84" t="s">
        <v>11</v>
      </c>
      <c r="J60" s="84" t="s">
        <v>1151</v>
      </c>
      <c r="K60" s="84" t="s">
        <v>1301</v>
      </c>
      <c r="L60" s="84" t="s">
        <v>1387</v>
      </c>
      <c r="M60" s="84" t="s">
        <v>1615</v>
      </c>
      <c r="N60" s="84" t="s">
        <v>156</v>
      </c>
      <c r="P60" s="85">
        <v>0</v>
      </c>
      <c r="Q60" s="87" t="s">
        <v>1815</v>
      </c>
      <c r="R60" s="87" t="s">
        <v>1816</v>
      </c>
      <c r="S60" s="87" t="s">
        <v>1816</v>
      </c>
      <c r="T60" s="87" t="s">
        <v>1818</v>
      </c>
      <c r="U60" s="87" t="s">
        <v>471</v>
      </c>
      <c r="V60" s="139">
        <v>44375.469317129631</v>
      </c>
      <c r="W60" s="131">
        <f t="shared" ca="1" si="1"/>
        <v>1</v>
      </c>
      <c r="X60" s="133" t="str">
        <f t="shared" si="2"/>
        <v>PROBABLE</v>
      </c>
      <c r="Y60" s="132" t="str">
        <f t="shared" si="3"/>
        <v>Provisión Contable</v>
      </c>
      <c r="Z60" s="85">
        <v>0</v>
      </c>
      <c r="AA60" s="84" t="s">
        <v>394</v>
      </c>
      <c r="AB60" s="84" t="s">
        <v>1821</v>
      </c>
      <c r="AC60" s="89" t="s">
        <v>1839</v>
      </c>
      <c r="AD60" s="88"/>
      <c r="AF60" s="84" t="s">
        <v>1819</v>
      </c>
      <c r="AI60" s="84" t="s">
        <v>1819</v>
      </c>
    </row>
    <row r="61" spans="1:35" ht="39.950000000000003" customHeight="1" x14ac:dyDescent="0.3">
      <c r="A61" s="84" t="s">
        <v>527</v>
      </c>
      <c r="B61" s="84" t="s">
        <v>733</v>
      </c>
      <c r="C61" s="84" t="s">
        <v>921</v>
      </c>
      <c r="D61" s="84" t="s">
        <v>925</v>
      </c>
      <c r="E61" s="88">
        <v>44042</v>
      </c>
      <c r="F61" s="136" t="str">
        <f t="shared" ca="1" si="4"/>
        <v>Año Anterior</v>
      </c>
      <c r="G61" s="141" t="s">
        <v>974</v>
      </c>
      <c r="H61" s="138" t="s">
        <v>111</v>
      </c>
      <c r="I61" s="84" t="s">
        <v>11</v>
      </c>
      <c r="J61" s="84" t="s">
        <v>1157</v>
      </c>
      <c r="K61" s="84" t="s">
        <v>1301</v>
      </c>
      <c r="L61" s="84" t="s">
        <v>1388</v>
      </c>
      <c r="M61" s="84" t="s">
        <v>1616</v>
      </c>
      <c r="N61" s="84" t="s">
        <v>1807</v>
      </c>
      <c r="P61" s="85">
        <v>16835646.408893999</v>
      </c>
      <c r="Q61" s="87" t="s">
        <v>1815</v>
      </c>
      <c r="R61" s="87" t="s">
        <v>1817</v>
      </c>
      <c r="S61" s="87" t="s">
        <v>1816</v>
      </c>
      <c r="T61" s="87" t="s">
        <v>1815</v>
      </c>
      <c r="U61" s="87" t="s">
        <v>471</v>
      </c>
      <c r="V61" s="139">
        <v>44356.752812500003</v>
      </c>
      <c r="W61" s="131">
        <f t="shared" ca="1" si="1"/>
        <v>1</v>
      </c>
      <c r="X61" s="133" t="str">
        <f t="shared" si="2"/>
        <v>PROBABLE</v>
      </c>
      <c r="Y61" s="132" t="str">
        <f t="shared" si="3"/>
        <v>Provisión Contable</v>
      </c>
      <c r="Z61" s="85">
        <v>17416317</v>
      </c>
      <c r="AA61" s="84" t="s">
        <v>394</v>
      </c>
      <c r="AB61" s="84" t="s">
        <v>1821</v>
      </c>
      <c r="AC61" s="89" t="s">
        <v>2099</v>
      </c>
      <c r="AF61" s="84" t="s">
        <v>1819</v>
      </c>
      <c r="AI61" s="84" t="s">
        <v>1819</v>
      </c>
    </row>
    <row r="62" spans="1:35" ht="39.950000000000003" customHeight="1" x14ac:dyDescent="0.3">
      <c r="A62" s="84" t="s">
        <v>531</v>
      </c>
      <c r="B62" s="84" t="s">
        <v>737</v>
      </c>
      <c r="C62" s="84" t="s">
        <v>921</v>
      </c>
      <c r="D62" s="84" t="s">
        <v>925</v>
      </c>
      <c r="E62" s="88">
        <v>44061</v>
      </c>
      <c r="F62" s="136" t="str">
        <f t="shared" ca="1" si="4"/>
        <v>Año Anterior</v>
      </c>
      <c r="G62" s="141" t="s">
        <v>978</v>
      </c>
      <c r="H62" s="138" t="s">
        <v>111</v>
      </c>
      <c r="I62" s="84" t="s">
        <v>11</v>
      </c>
      <c r="J62" s="84" t="s">
        <v>1186</v>
      </c>
      <c r="K62" s="84" t="s">
        <v>1301</v>
      </c>
      <c r="L62" s="84" t="s">
        <v>1392</v>
      </c>
      <c r="M62" s="84" t="s">
        <v>1620</v>
      </c>
      <c r="N62" s="84" t="s">
        <v>287</v>
      </c>
      <c r="P62" s="85">
        <v>11003789.38036</v>
      </c>
      <c r="Q62" s="87" t="s">
        <v>1815</v>
      </c>
      <c r="R62" s="87" t="s">
        <v>1817</v>
      </c>
      <c r="S62" s="87" t="s">
        <v>1816</v>
      </c>
      <c r="T62" s="87" t="s">
        <v>1815</v>
      </c>
      <c r="U62" s="87" t="s">
        <v>471</v>
      </c>
      <c r="V62" s="139">
        <v>44356.756620370368</v>
      </c>
      <c r="W62" s="131">
        <f t="shared" ca="1" si="1"/>
        <v>1</v>
      </c>
      <c r="X62" s="133" t="str">
        <f t="shared" si="2"/>
        <v>PROBABLE</v>
      </c>
      <c r="Y62" s="132" t="str">
        <f t="shared" si="3"/>
        <v>Provisión Contable</v>
      </c>
      <c r="Z62" s="85">
        <v>11376977</v>
      </c>
      <c r="AA62" s="84" t="s">
        <v>394</v>
      </c>
      <c r="AB62" s="84" t="s">
        <v>1821</v>
      </c>
      <c r="AC62" s="89" t="s">
        <v>1842</v>
      </c>
      <c r="AF62" s="84" t="s">
        <v>1819</v>
      </c>
      <c r="AI62" s="84" t="s">
        <v>1819</v>
      </c>
    </row>
    <row r="63" spans="1:35" ht="39.950000000000003" customHeight="1" x14ac:dyDescent="0.3">
      <c r="A63" s="84" t="s">
        <v>532</v>
      </c>
      <c r="B63" s="84" t="s">
        <v>738</v>
      </c>
      <c r="C63" s="84" t="s">
        <v>921</v>
      </c>
      <c r="D63" s="84" t="s">
        <v>925</v>
      </c>
      <c r="E63" s="88">
        <v>44061</v>
      </c>
      <c r="F63" s="136" t="str">
        <f t="shared" ca="1" si="4"/>
        <v>Año Anterior</v>
      </c>
      <c r="G63" s="141" t="s">
        <v>979</v>
      </c>
      <c r="H63" s="138" t="s">
        <v>111</v>
      </c>
      <c r="I63" s="84" t="s">
        <v>11</v>
      </c>
      <c r="J63" s="84" t="s">
        <v>1186</v>
      </c>
      <c r="K63" s="84" t="s">
        <v>1312</v>
      </c>
      <c r="L63" s="84" t="s">
        <v>1393</v>
      </c>
      <c r="M63" s="84" t="s">
        <v>1621</v>
      </c>
      <c r="N63" s="84" t="s">
        <v>287</v>
      </c>
      <c r="P63" s="85">
        <v>11904468.520197</v>
      </c>
      <c r="Q63" s="87" t="s">
        <v>1815</v>
      </c>
      <c r="R63" s="87" t="s">
        <v>1817</v>
      </c>
      <c r="S63" s="87" t="s">
        <v>1816</v>
      </c>
      <c r="T63" s="87" t="s">
        <v>1815</v>
      </c>
      <c r="U63" s="87" t="s">
        <v>471</v>
      </c>
      <c r="V63" s="139">
        <v>44356.774340277778</v>
      </c>
      <c r="W63" s="131">
        <f t="shared" ca="1" si="1"/>
        <v>1</v>
      </c>
      <c r="X63" s="133" t="str">
        <f t="shared" si="2"/>
        <v>PROBABLE</v>
      </c>
      <c r="Y63" s="132" t="str">
        <f t="shared" si="3"/>
        <v>Provisión Contable</v>
      </c>
      <c r="Z63" s="85">
        <v>12298484</v>
      </c>
      <c r="AA63" s="84" t="s">
        <v>394</v>
      </c>
      <c r="AB63" s="84" t="s">
        <v>1821</v>
      </c>
      <c r="AC63" s="89" t="s">
        <v>1842</v>
      </c>
      <c r="AF63" s="84" t="s">
        <v>1819</v>
      </c>
      <c r="AI63" s="84" t="s">
        <v>1819</v>
      </c>
    </row>
    <row r="64" spans="1:35" ht="39.950000000000003" customHeight="1" x14ac:dyDescent="0.3">
      <c r="A64" s="84" t="s">
        <v>530</v>
      </c>
      <c r="B64" s="84" t="s">
        <v>736</v>
      </c>
      <c r="C64" s="84" t="s">
        <v>921</v>
      </c>
      <c r="D64" s="84" t="s">
        <v>925</v>
      </c>
      <c r="E64" s="88">
        <v>44057</v>
      </c>
      <c r="F64" s="136" t="str">
        <f t="shared" ca="1" si="4"/>
        <v>Año Anterior</v>
      </c>
      <c r="G64" s="141" t="s">
        <v>977</v>
      </c>
      <c r="H64" s="138" t="s">
        <v>111</v>
      </c>
      <c r="I64" s="84" t="s">
        <v>11</v>
      </c>
      <c r="J64" s="84" t="s">
        <v>1157</v>
      </c>
      <c r="K64" s="84" t="s">
        <v>1301</v>
      </c>
      <c r="L64" s="84" t="s">
        <v>1391</v>
      </c>
      <c r="M64" s="84" t="s">
        <v>1619</v>
      </c>
      <c r="N64" s="84" t="s">
        <v>149</v>
      </c>
      <c r="P64" s="85">
        <v>17799411.302423</v>
      </c>
      <c r="Q64" s="87" t="s">
        <v>1815</v>
      </c>
      <c r="R64" s="87" t="s">
        <v>1817</v>
      </c>
      <c r="S64" s="87" t="s">
        <v>1816</v>
      </c>
      <c r="T64" s="87" t="s">
        <v>1815</v>
      </c>
      <c r="U64" s="87" t="s">
        <v>471</v>
      </c>
      <c r="V64" s="139">
        <v>44356.777187500003</v>
      </c>
      <c r="W64" s="131">
        <f t="shared" ca="1" si="1"/>
        <v>1</v>
      </c>
      <c r="X64" s="133" t="str">
        <f t="shared" si="2"/>
        <v>PROBABLE</v>
      </c>
      <c r="Y64" s="132" t="str">
        <f t="shared" si="3"/>
        <v>Provisión Contable</v>
      </c>
      <c r="Z64" s="85">
        <v>18405768</v>
      </c>
      <c r="AA64" s="84" t="s">
        <v>394</v>
      </c>
      <c r="AB64" s="84" t="s">
        <v>1821</v>
      </c>
      <c r="AC64" s="89" t="s">
        <v>2100</v>
      </c>
      <c r="AF64" s="84" t="s">
        <v>1819</v>
      </c>
      <c r="AI64" s="84" t="s">
        <v>1819</v>
      </c>
    </row>
    <row r="65" spans="1:35" ht="39.950000000000003" customHeight="1" x14ac:dyDescent="0.3">
      <c r="A65" s="84" t="s">
        <v>533</v>
      </c>
      <c r="B65" s="84" t="s">
        <v>739</v>
      </c>
      <c r="C65" s="84" t="s">
        <v>921</v>
      </c>
      <c r="D65" s="84" t="s">
        <v>924</v>
      </c>
      <c r="E65" s="88">
        <v>44062</v>
      </c>
      <c r="F65" s="136" t="str">
        <f t="shared" ca="1" si="4"/>
        <v>Año Anterior</v>
      </c>
      <c r="G65" s="141" t="s">
        <v>980</v>
      </c>
      <c r="H65" s="138" t="s">
        <v>111</v>
      </c>
      <c r="I65" s="84" t="s">
        <v>11</v>
      </c>
      <c r="J65" s="84" t="s">
        <v>1187</v>
      </c>
      <c r="K65" s="84" t="s">
        <v>1313</v>
      </c>
      <c r="L65" s="84" t="s">
        <v>1394</v>
      </c>
      <c r="M65" s="84" t="s">
        <v>1622</v>
      </c>
      <c r="N65" s="84" t="s">
        <v>287</v>
      </c>
      <c r="P65" s="85">
        <v>17192401.117775001</v>
      </c>
      <c r="Q65" s="87" t="s">
        <v>1815</v>
      </c>
      <c r="R65" s="87" t="s">
        <v>1816</v>
      </c>
      <c r="S65" s="87" t="s">
        <v>1816</v>
      </c>
      <c r="T65" s="87" t="s">
        <v>1817</v>
      </c>
      <c r="U65" s="87" t="s">
        <v>471</v>
      </c>
      <c r="V65" s="139">
        <v>44362.469768518517</v>
      </c>
      <c r="W65" s="131">
        <f t="shared" ca="1" si="1"/>
        <v>1</v>
      </c>
      <c r="X65" s="133" t="str">
        <f t="shared" si="2"/>
        <v>PROBABLE</v>
      </c>
      <c r="Y65" s="132" t="str">
        <f t="shared" si="3"/>
        <v>Provisión Contable</v>
      </c>
      <c r="Z65" s="85">
        <v>15990292</v>
      </c>
      <c r="AA65" s="84" t="s">
        <v>394</v>
      </c>
      <c r="AB65" s="84" t="s">
        <v>1821</v>
      </c>
      <c r="AC65" s="89" t="s">
        <v>2101</v>
      </c>
      <c r="AF65" s="84" t="s">
        <v>1819</v>
      </c>
      <c r="AI65" s="84" t="s">
        <v>1819</v>
      </c>
    </row>
    <row r="66" spans="1:35" ht="39.950000000000003" customHeight="1" x14ac:dyDescent="0.3">
      <c r="A66" s="84" t="s">
        <v>534</v>
      </c>
      <c r="B66" s="84" t="s">
        <v>740</v>
      </c>
      <c r="C66" s="84" t="s">
        <v>921</v>
      </c>
      <c r="D66" s="84" t="s">
        <v>925</v>
      </c>
      <c r="E66" s="88">
        <v>44069</v>
      </c>
      <c r="F66" s="136" t="str">
        <f t="shared" ca="1" si="4"/>
        <v>Año Anterior</v>
      </c>
      <c r="G66" s="141" t="s">
        <v>981</v>
      </c>
      <c r="H66" s="138" t="s">
        <v>111</v>
      </c>
      <c r="I66" s="84" t="s">
        <v>11</v>
      </c>
      <c r="J66" s="84" t="s">
        <v>1188</v>
      </c>
      <c r="K66" s="84" t="s">
        <v>1314</v>
      </c>
      <c r="L66" s="118" t="s">
        <v>1395</v>
      </c>
      <c r="M66" s="84" t="s">
        <v>1623</v>
      </c>
      <c r="N66" s="84" t="s">
        <v>149</v>
      </c>
      <c r="P66" s="85">
        <v>272557800</v>
      </c>
      <c r="Q66" s="87" t="s">
        <v>1815</v>
      </c>
      <c r="R66" s="87" t="s">
        <v>1817</v>
      </c>
      <c r="S66" s="87" t="s">
        <v>1816</v>
      </c>
      <c r="T66" s="87" t="s">
        <v>1815</v>
      </c>
      <c r="U66" s="87" t="s">
        <v>471</v>
      </c>
      <c r="V66" s="139">
        <v>44361.057337962964</v>
      </c>
      <c r="W66" s="131">
        <f t="shared" ca="1" si="1"/>
        <v>1</v>
      </c>
      <c r="X66" s="133" t="str">
        <f t="shared" si="2"/>
        <v>PROBABLE</v>
      </c>
      <c r="Y66" s="132" t="str">
        <f t="shared" si="3"/>
        <v>Provisión Contable</v>
      </c>
      <c r="Z66" s="85">
        <v>12726304</v>
      </c>
      <c r="AA66" s="84" t="s">
        <v>394</v>
      </c>
      <c r="AB66" s="84" t="s">
        <v>1821</v>
      </c>
      <c r="AC66" s="89" t="s">
        <v>2102</v>
      </c>
      <c r="AF66" s="84" t="s">
        <v>1819</v>
      </c>
      <c r="AI66" s="84" t="s">
        <v>1819</v>
      </c>
    </row>
    <row r="67" spans="1:35" ht="39.950000000000003" customHeight="1" x14ac:dyDescent="0.3">
      <c r="A67" s="84" t="s">
        <v>535</v>
      </c>
      <c r="B67" s="84" t="s">
        <v>741</v>
      </c>
      <c r="C67" s="84" t="s">
        <v>921</v>
      </c>
      <c r="D67" s="84" t="s">
        <v>925</v>
      </c>
      <c r="E67" s="88">
        <v>44069</v>
      </c>
      <c r="F67" s="136" t="str">
        <f t="shared" ca="1" si="4"/>
        <v>Año Anterior</v>
      </c>
      <c r="G67" s="141" t="s">
        <v>982</v>
      </c>
      <c r="H67" s="138" t="s">
        <v>111</v>
      </c>
      <c r="I67" s="84" t="s">
        <v>11</v>
      </c>
      <c r="J67" s="84" t="s">
        <v>1188</v>
      </c>
      <c r="K67" s="84" t="s">
        <v>1314</v>
      </c>
      <c r="L67" s="84" t="s">
        <v>1396</v>
      </c>
      <c r="M67" s="84" t="s">
        <v>1624</v>
      </c>
      <c r="N67" s="84" t="s">
        <v>149</v>
      </c>
      <c r="P67" s="85">
        <v>272557800</v>
      </c>
      <c r="Q67" s="87" t="s">
        <v>1815</v>
      </c>
      <c r="R67" s="87" t="s">
        <v>1817</v>
      </c>
      <c r="S67" s="87" t="s">
        <v>1816</v>
      </c>
      <c r="T67" s="87" t="s">
        <v>1815</v>
      </c>
      <c r="U67" s="87" t="s">
        <v>471</v>
      </c>
      <c r="V67" s="139">
        <v>44365.666331018518</v>
      </c>
      <c r="W67" s="131">
        <f t="shared" ca="1" si="1"/>
        <v>1</v>
      </c>
      <c r="X67" s="133" t="str">
        <f t="shared" si="2"/>
        <v>PROBABLE</v>
      </c>
      <c r="Y67" s="132" t="str">
        <f t="shared" si="3"/>
        <v>Provisión Contable</v>
      </c>
      <c r="Z67" s="85">
        <v>12928876</v>
      </c>
      <c r="AA67" s="84" t="s">
        <v>394</v>
      </c>
      <c r="AB67" s="84" t="s">
        <v>1821</v>
      </c>
      <c r="AC67" s="89" t="s">
        <v>1843</v>
      </c>
      <c r="AF67" s="84" t="s">
        <v>1819</v>
      </c>
      <c r="AI67" s="84" t="s">
        <v>1819</v>
      </c>
    </row>
    <row r="68" spans="1:35" ht="39.950000000000003" customHeight="1" x14ac:dyDescent="0.3">
      <c r="A68" s="84" t="s">
        <v>537</v>
      </c>
      <c r="B68" s="84" t="s">
        <v>743</v>
      </c>
      <c r="C68" s="84" t="s">
        <v>921</v>
      </c>
      <c r="D68" s="84" t="s">
        <v>926</v>
      </c>
      <c r="E68" s="88">
        <v>44071</v>
      </c>
      <c r="F68" s="136" t="str">
        <f t="shared" ca="1" si="4"/>
        <v>Año Anterior</v>
      </c>
      <c r="G68" s="141" t="s">
        <v>984</v>
      </c>
      <c r="H68" s="138" t="s">
        <v>111</v>
      </c>
      <c r="I68" s="84" t="s">
        <v>11</v>
      </c>
      <c r="J68" s="84" t="s">
        <v>1189</v>
      </c>
      <c r="K68" s="84" t="s">
        <v>1316</v>
      </c>
      <c r="L68" s="84" t="s">
        <v>1398</v>
      </c>
      <c r="M68" s="84" t="s">
        <v>1626</v>
      </c>
      <c r="N68" s="84" t="s">
        <v>1807</v>
      </c>
      <c r="O68" s="85">
        <v>16121491</v>
      </c>
      <c r="P68" s="85">
        <v>16835646.408893999</v>
      </c>
      <c r="Q68" s="87" t="s">
        <v>1815</v>
      </c>
      <c r="R68" s="87" t="s">
        <v>1816</v>
      </c>
      <c r="S68" s="87" t="s">
        <v>1816</v>
      </c>
      <c r="T68" s="87" t="s">
        <v>1818</v>
      </c>
      <c r="U68" s="87" t="s">
        <v>471</v>
      </c>
      <c r="V68" s="139">
        <v>44346.600092592591</v>
      </c>
      <c r="W68" s="131">
        <f t="shared" ca="1" si="1"/>
        <v>1</v>
      </c>
      <c r="X68" s="133" t="str">
        <f t="shared" si="2"/>
        <v>PROBABLE</v>
      </c>
      <c r="Y68" s="132" t="str">
        <f t="shared" si="3"/>
        <v>Provisión Contable</v>
      </c>
      <c r="Z68" s="85">
        <v>17598057</v>
      </c>
      <c r="AA68" s="84" t="s">
        <v>394</v>
      </c>
      <c r="AB68" s="84" t="s">
        <v>1821</v>
      </c>
      <c r="AC68" s="89" t="s">
        <v>1840</v>
      </c>
      <c r="AF68" s="84" t="s">
        <v>1819</v>
      </c>
      <c r="AI68" s="84" t="s">
        <v>1819</v>
      </c>
    </row>
    <row r="69" spans="1:35" ht="39.950000000000003" customHeight="1" x14ac:dyDescent="0.3">
      <c r="A69" s="84" t="s">
        <v>542</v>
      </c>
      <c r="B69" s="84" t="s">
        <v>748</v>
      </c>
      <c r="C69" s="84" t="s">
        <v>921</v>
      </c>
      <c r="D69" s="84" t="s">
        <v>926</v>
      </c>
      <c r="E69" s="88">
        <v>44074</v>
      </c>
      <c r="F69" s="136" t="str">
        <f t="shared" ca="1" si="4"/>
        <v>Año Anterior</v>
      </c>
      <c r="G69" s="141" t="s">
        <v>989</v>
      </c>
      <c r="H69" s="138" t="s">
        <v>111</v>
      </c>
      <c r="I69" s="84" t="s">
        <v>11</v>
      </c>
      <c r="J69" s="84" t="s">
        <v>1192</v>
      </c>
      <c r="K69" s="84" t="s">
        <v>1302</v>
      </c>
      <c r="L69" s="84" t="s">
        <v>1403</v>
      </c>
      <c r="M69" s="84" t="s">
        <v>1631</v>
      </c>
      <c r="N69" s="84" t="s">
        <v>149</v>
      </c>
      <c r="P69" s="85">
        <v>13267870.130774001</v>
      </c>
      <c r="Q69" s="87" t="s">
        <v>1815</v>
      </c>
      <c r="R69" s="87" t="s">
        <v>1816</v>
      </c>
      <c r="S69" s="87" t="s">
        <v>1816</v>
      </c>
      <c r="T69" s="87" t="s">
        <v>1818</v>
      </c>
      <c r="U69" s="87" t="s">
        <v>471</v>
      </c>
      <c r="V69" s="139">
        <v>44340.634594907409</v>
      </c>
      <c r="W69" s="131">
        <f t="shared" ca="1" si="1"/>
        <v>1</v>
      </c>
      <c r="X69" s="133" t="str">
        <f t="shared" si="2"/>
        <v>PROBABLE</v>
      </c>
      <c r="Y69" s="132" t="str">
        <f t="shared" si="3"/>
        <v>Provisión Contable</v>
      </c>
      <c r="Z69" s="85">
        <v>13858957</v>
      </c>
      <c r="AA69" s="84" t="s">
        <v>394</v>
      </c>
      <c r="AB69" s="84" t="s">
        <v>1821</v>
      </c>
      <c r="AC69" s="89" t="s">
        <v>2026</v>
      </c>
      <c r="AF69" s="84" t="s">
        <v>1819</v>
      </c>
      <c r="AI69" s="84" t="s">
        <v>1819</v>
      </c>
    </row>
    <row r="70" spans="1:35" ht="39.950000000000003" customHeight="1" x14ac:dyDescent="0.3">
      <c r="A70" s="84" t="s">
        <v>536</v>
      </c>
      <c r="B70" s="84" t="s">
        <v>742</v>
      </c>
      <c r="C70" s="84" t="s">
        <v>921</v>
      </c>
      <c r="D70" s="84" t="s">
        <v>926</v>
      </c>
      <c r="E70" s="88">
        <v>44070</v>
      </c>
      <c r="F70" s="136" t="str">
        <f t="shared" ca="1" si="4"/>
        <v>Año Anterior</v>
      </c>
      <c r="G70" s="141" t="s">
        <v>983</v>
      </c>
      <c r="H70" s="138" t="s">
        <v>111</v>
      </c>
      <c r="I70" s="84" t="s">
        <v>11</v>
      </c>
      <c r="J70" s="84" t="s">
        <v>1188</v>
      </c>
      <c r="K70" s="84" t="s">
        <v>1315</v>
      </c>
      <c r="L70" s="84" t="s">
        <v>1397</v>
      </c>
      <c r="M70" s="84" t="s">
        <v>1625</v>
      </c>
      <c r="N70" s="84" t="s">
        <v>149</v>
      </c>
      <c r="P70" s="85">
        <v>0</v>
      </c>
      <c r="Q70" s="87" t="s">
        <v>1815</v>
      </c>
      <c r="R70" s="87" t="s">
        <v>1816</v>
      </c>
      <c r="S70" s="87" t="s">
        <v>1816</v>
      </c>
      <c r="T70" s="87" t="s">
        <v>1818</v>
      </c>
      <c r="U70" s="87" t="s">
        <v>471</v>
      </c>
      <c r="V70" s="139">
        <v>44330.522835648146</v>
      </c>
      <c r="W70" s="131">
        <f t="shared" ca="1" si="1"/>
        <v>1</v>
      </c>
      <c r="X70" s="133" t="str">
        <f t="shared" si="2"/>
        <v>PROBABLE</v>
      </c>
      <c r="Y70" s="132" t="str">
        <f t="shared" si="3"/>
        <v>Provisión Contable</v>
      </c>
      <c r="Z70" s="85">
        <v>0</v>
      </c>
      <c r="AA70" s="84" t="s">
        <v>394</v>
      </c>
      <c r="AB70" s="84" t="s">
        <v>1821</v>
      </c>
      <c r="AC70" s="89" t="s">
        <v>2025</v>
      </c>
      <c r="AF70" s="84" t="s">
        <v>1819</v>
      </c>
      <c r="AI70" s="84" t="s">
        <v>1819</v>
      </c>
    </row>
    <row r="71" spans="1:35" ht="39.950000000000003" customHeight="1" x14ac:dyDescent="0.3">
      <c r="A71" s="84" t="s">
        <v>543</v>
      </c>
      <c r="B71" s="84" t="s">
        <v>749</v>
      </c>
      <c r="C71" s="84" t="s">
        <v>921</v>
      </c>
      <c r="D71" s="84" t="s">
        <v>925</v>
      </c>
      <c r="E71" s="88">
        <v>44074</v>
      </c>
      <c r="F71" s="136" t="str">
        <f t="shared" ca="1" si="4"/>
        <v>Año Anterior</v>
      </c>
      <c r="G71" s="141" t="s">
        <v>990</v>
      </c>
      <c r="H71" s="138" t="s">
        <v>111</v>
      </c>
      <c r="I71" s="84" t="s">
        <v>11</v>
      </c>
      <c r="J71" s="84" t="s">
        <v>1193</v>
      </c>
      <c r="K71" s="84" t="s">
        <v>1318</v>
      </c>
      <c r="L71" s="84" t="s">
        <v>1404</v>
      </c>
      <c r="M71" s="84" t="s">
        <v>1632</v>
      </c>
      <c r="N71" s="84" t="s">
        <v>149</v>
      </c>
      <c r="P71" s="85">
        <v>16837247.428118002</v>
      </c>
      <c r="Q71" s="87" t="s">
        <v>1815</v>
      </c>
      <c r="R71" s="87" t="s">
        <v>1817</v>
      </c>
      <c r="S71" s="87" t="s">
        <v>1816</v>
      </c>
      <c r="T71" s="87" t="s">
        <v>1815</v>
      </c>
      <c r="U71" s="87" t="s">
        <v>471</v>
      </c>
      <c r="V71" s="139">
        <v>44340.635324074072</v>
      </c>
      <c r="W71" s="131">
        <f t="shared" ca="1" si="1"/>
        <v>1</v>
      </c>
      <c r="X71" s="133" t="str">
        <f t="shared" si="2"/>
        <v>PROBABLE</v>
      </c>
      <c r="Y71" s="132" t="str">
        <f t="shared" si="3"/>
        <v>Provisión Contable</v>
      </c>
      <c r="Z71" s="85">
        <v>17399598</v>
      </c>
      <c r="AA71" s="84" t="s">
        <v>394</v>
      </c>
      <c r="AB71" s="84" t="s">
        <v>1821</v>
      </c>
      <c r="AC71" s="89" t="s">
        <v>2103</v>
      </c>
      <c r="AF71" s="84" t="s">
        <v>1819</v>
      </c>
      <c r="AI71" s="84" t="s">
        <v>1819</v>
      </c>
    </row>
    <row r="72" spans="1:35" ht="39.950000000000003" customHeight="1" x14ac:dyDescent="0.3">
      <c r="A72" s="84" t="s">
        <v>538</v>
      </c>
      <c r="B72" s="84" t="s">
        <v>744</v>
      </c>
      <c r="C72" s="84" t="s">
        <v>921</v>
      </c>
      <c r="D72" s="84" t="s">
        <v>926</v>
      </c>
      <c r="E72" s="88">
        <v>44071</v>
      </c>
      <c r="F72" s="136" t="str">
        <f t="shared" ca="1" si="4"/>
        <v>Año Anterior</v>
      </c>
      <c r="G72" s="141" t="s">
        <v>985</v>
      </c>
      <c r="H72" s="138" t="s">
        <v>111</v>
      </c>
      <c r="I72" s="84" t="s">
        <v>11</v>
      </c>
      <c r="J72" s="84" t="s">
        <v>1188</v>
      </c>
      <c r="K72" s="84" t="s">
        <v>1314</v>
      </c>
      <c r="L72" s="84" t="s">
        <v>1399</v>
      </c>
      <c r="M72" s="84" t="s">
        <v>1627</v>
      </c>
      <c r="N72" s="84" t="s">
        <v>149</v>
      </c>
      <c r="P72" s="85">
        <v>10782769.572547</v>
      </c>
      <c r="Q72" s="87" t="s">
        <v>1815</v>
      </c>
      <c r="R72" s="87" t="s">
        <v>1816</v>
      </c>
      <c r="S72" s="87" t="s">
        <v>1816</v>
      </c>
      <c r="T72" s="87" t="s">
        <v>1818</v>
      </c>
      <c r="U72" s="87" t="s">
        <v>471</v>
      </c>
      <c r="V72" s="139">
        <v>44346.59165509259</v>
      </c>
      <c r="W72" s="131">
        <f t="shared" ca="1" si="1"/>
        <v>1</v>
      </c>
      <c r="X72" s="133" t="str">
        <f t="shared" si="2"/>
        <v>PROBABLE</v>
      </c>
      <c r="Y72" s="132" t="str">
        <f t="shared" si="3"/>
        <v>Provisión Contable</v>
      </c>
      <c r="Z72" s="85">
        <v>11314341</v>
      </c>
      <c r="AA72" s="84" t="s">
        <v>394</v>
      </c>
      <c r="AB72" s="84" t="s">
        <v>1821</v>
      </c>
      <c r="AC72" s="89" t="s">
        <v>1844</v>
      </c>
      <c r="AF72" s="84" t="s">
        <v>1819</v>
      </c>
      <c r="AI72" s="84" t="s">
        <v>1819</v>
      </c>
    </row>
    <row r="73" spans="1:35" ht="39.950000000000003" customHeight="1" x14ac:dyDescent="0.3">
      <c r="A73" s="84" t="s">
        <v>539</v>
      </c>
      <c r="B73" s="84" t="s">
        <v>745</v>
      </c>
      <c r="C73" s="84" t="s">
        <v>921</v>
      </c>
      <c r="D73" s="84" t="s">
        <v>926</v>
      </c>
      <c r="E73" s="88">
        <v>44071</v>
      </c>
      <c r="F73" s="136" t="str">
        <f t="shared" ca="1" si="4"/>
        <v>Año Anterior</v>
      </c>
      <c r="G73" s="141" t="s">
        <v>986</v>
      </c>
      <c r="H73" s="138" t="s">
        <v>111</v>
      </c>
      <c r="I73" s="84" t="s">
        <v>11</v>
      </c>
      <c r="J73" s="84" t="s">
        <v>1188</v>
      </c>
      <c r="K73" s="84" t="s">
        <v>1314</v>
      </c>
      <c r="L73" s="84" t="s">
        <v>1400</v>
      </c>
      <c r="M73" s="84" t="s">
        <v>1628</v>
      </c>
      <c r="N73" s="84" t="s">
        <v>149</v>
      </c>
      <c r="P73" s="85">
        <v>272557800</v>
      </c>
      <c r="Q73" s="87" t="s">
        <v>1815</v>
      </c>
      <c r="R73" s="87" t="s">
        <v>1816</v>
      </c>
      <c r="S73" s="87" t="s">
        <v>1816</v>
      </c>
      <c r="T73" s="87" t="s">
        <v>1818</v>
      </c>
      <c r="U73" s="87" t="s">
        <v>471</v>
      </c>
      <c r="V73" s="139">
        <v>44330.52915509259</v>
      </c>
      <c r="W73" s="131">
        <f t="shared" ca="1" si="1"/>
        <v>1</v>
      </c>
      <c r="X73" s="133" t="str">
        <f t="shared" si="2"/>
        <v>PROBABLE</v>
      </c>
      <c r="Y73" s="132" t="str">
        <f t="shared" si="3"/>
        <v>Provisión Contable</v>
      </c>
      <c r="Z73" s="85">
        <v>0</v>
      </c>
      <c r="AA73" s="84" t="s">
        <v>394</v>
      </c>
      <c r="AB73" s="84" t="s">
        <v>1821</v>
      </c>
      <c r="AC73" s="89" t="s">
        <v>1845</v>
      </c>
      <c r="AF73" s="84" t="s">
        <v>1819</v>
      </c>
      <c r="AI73" s="84" t="s">
        <v>1819</v>
      </c>
    </row>
    <row r="74" spans="1:35" ht="39.950000000000003" customHeight="1" x14ac:dyDescent="0.3">
      <c r="A74" s="84" t="s">
        <v>544</v>
      </c>
      <c r="B74" s="84" t="s">
        <v>750</v>
      </c>
      <c r="C74" s="84" t="s">
        <v>921</v>
      </c>
      <c r="D74" s="84" t="s">
        <v>926</v>
      </c>
      <c r="E74" s="88">
        <v>44074</v>
      </c>
      <c r="F74" s="136" t="str">
        <f t="shared" ca="1" si="4"/>
        <v>Año Anterior</v>
      </c>
      <c r="G74" s="141" t="s">
        <v>991</v>
      </c>
      <c r="H74" s="138" t="s">
        <v>111</v>
      </c>
      <c r="I74" s="84" t="s">
        <v>11</v>
      </c>
      <c r="J74" s="84" t="s">
        <v>1194</v>
      </c>
      <c r="K74" s="84" t="s">
        <v>1301</v>
      </c>
      <c r="L74" s="84" t="s">
        <v>1405</v>
      </c>
      <c r="M74" s="84" t="s">
        <v>1633</v>
      </c>
      <c r="N74" s="84" t="s">
        <v>287</v>
      </c>
      <c r="P74" s="85">
        <v>11325382.395705</v>
      </c>
      <c r="Q74" s="87" t="s">
        <v>1815</v>
      </c>
      <c r="R74" s="87" t="s">
        <v>1816</v>
      </c>
      <c r="S74" s="87" t="s">
        <v>1816</v>
      </c>
      <c r="T74" s="87" t="s">
        <v>1818</v>
      </c>
      <c r="U74" s="87" t="s">
        <v>471</v>
      </c>
      <c r="V74" s="139">
        <v>44346.616331018522</v>
      </c>
      <c r="W74" s="131">
        <f t="shared" ca="1" si="1"/>
        <v>1</v>
      </c>
      <c r="X74" s="133" t="str">
        <f t="shared" si="2"/>
        <v>PROBABLE</v>
      </c>
      <c r="Y74" s="132" t="str">
        <f t="shared" si="3"/>
        <v>Provisión Contable</v>
      </c>
      <c r="Z74" s="85">
        <v>11830972</v>
      </c>
      <c r="AA74" s="84" t="s">
        <v>394</v>
      </c>
      <c r="AB74" s="84" t="s">
        <v>1821</v>
      </c>
      <c r="AC74" s="89" t="s">
        <v>2104</v>
      </c>
      <c r="AF74" s="84" t="s">
        <v>1819</v>
      </c>
      <c r="AI74" s="84" t="s">
        <v>1819</v>
      </c>
    </row>
    <row r="75" spans="1:35" ht="39.950000000000003" customHeight="1" x14ac:dyDescent="0.3">
      <c r="A75" s="84" t="s">
        <v>545</v>
      </c>
      <c r="B75" s="84" t="s">
        <v>751</v>
      </c>
      <c r="C75" s="84" t="s">
        <v>921</v>
      </c>
      <c r="D75" s="84" t="s">
        <v>926</v>
      </c>
      <c r="E75" s="88">
        <v>44074</v>
      </c>
      <c r="F75" s="136" t="str">
        <f t="shared" ca="1" si="4"/>
        <v>Año Anterior</v>
      </c>
      <c r="G75" s="141" t="s">
        <v>992</v>
      </c>
      <c r="H75" s="138" t="s">
        <v>111</v>
      </c>
      <c r="I75" s="84" t="s">
        <v>11</v>
      </c>
      <c r="J75" s="84" t="s">
        <v>1195</v>
      </c>
      <c r="K75" s="84" t="s">
        <v>1319</v>
      </c>
      <c r="L75" s="84" t="s">
        <v>1406</v>
      </c>
      <c r="M75" s="84" t="s">
        <v>1634</v>
      </c>
      <c r="N75" s="84" t="s">
        <v>287</v>
      </c>
      <c r="P75" s="85">
        <v>7876995.433735</v>
      </c>
      <c r="Q75" s="87" t="s">
        <v>1815</v>
      </c>
      <c r="R75" s="87" t="s">
        <v>1816</v>
      </c>
      <c r="S75" s="87" t="s">
        <v>1816</v>
      </c>
      <c r="T75" s="87" t="s">
        <v>1818</v>
      </c>
      <c r="U75" s="87" t="s">
        <v>471</v>
      </c>
      <c r="V75" s="139">
        <v>44346.606886574074</v>
      </c>
      <c r="W75" s="131">
        <f t="shared" ca="1" si="1"/>
        <v>1</v>
      </c>
      <c r="X75" s="133" t="str">
        <f t="shared" si="2"/>
        <v>PROBABLE</v>
      </c>
      <c r="Y75" s="132" t="str">
        <f t="shared" si="3"/>
        <v>Provisión Contable</v>
      </c>
      <c r="Z75" s="85">
        <v>8228642</v>
      </c>
      <c r="AA75" s="84" t="s">
        <v>394</v>
      </c>
      <c r="AB75" s="84" t="s">
        <v>1821</v>
      </c>
      <c r="AC75" s="89" t="s">
        <v>1840</v>
      </c>
      <c r="AF75" s="84" t="s">
        <v>1819</v>
      </c>
      <c r="AI75" s="84" t="s">
        <v>1819</v>
      </c>
    </row>
    <row r="76" spans="1:35" ht="39.950000000000003" customHeight="1" x14ac:dyDescent="0.3">
      <c r="A76" s="84" t="s">
        <v>546</v>
      </c>
      <c r="B76" s="84" t="s">
        <v>752</v>
      </c>
      <c r="C76" s="84" t="s">
        <v>921</v>
      </c>
      <c r="D76" s="84" t="s">
        <v>923</v>
      </c>
      <c r="E76" s="88">
        <v>44074</v>
      </c>
      <c r="F76" s="136" t="str">
        <f t="shared" ca="1" si="4"/>
        <v>Año Anterior</v>
      </c>
      <c r="G76" s="141" t="s">
        <v>988</v>
      </c>
      <c r="H76" s="138" t="s">
        <v>111</v>
      </c>
      <c r="I76" s="84" t="s">
        <v>11</v>
      </c>
      <c r="J76" s="84" t="s">
        <v>1189</v>
      </c>
      <c r="K76" s="84" t="s">
        <v>1316</v>
      </c>
      <c r="L76" s="84" t="s">
        <v>1407</v>
      </c>
      <c r="M76" s="84" t="s">
        <v>1635</v>
      </c>
      <c r="N76" s="84" t="s">
        <v>287</v>
      </c>
      <c r="P76" s="85">
        <v>24574924.391996998</v>
      </c>
      <c r="Q76" s="87" t="s">
        <v>1815</v>
      </c>
      <c r="R76" s="87" t="s">
        <v>1816</v>
      </c>
      <c r="S76" s="87" t="s">
        <v>1816</v>
      </c>
      <c r="T76" s="87" t="s">
        <v>1818</v>
      </c>
      <c r="U76" s="87" t="s">
        <v>471</v>
      </c>
      <c r="V76" s="139">
        <v>44375.476261574076</v>
      </c>
      <c r="W76" s="131">
        <f t="shared" ca="1" si="1"/>
        <v>1</v>
      </c>
      <c r="X76" s="133" t="str">
        <f t="shared" si="2"/>
        <v>PROBABLE</v>
      </c>
      <c r="Y76" s="132" t="str">
        <f t="shared" si="3"/>
        <v>Provisión Contable</v>
      </c>
      <c r="Z76" s="85">
        <v>22863326</v>
      </c>
      <c r="AA76" s="84" t="s">
        <v>394</v>
      </c>
      <c r="AB76" s="84" t="s">
        <v>1821</v>
      </c>
      <c r="AC76" s="89" t="s">
        <v>1983</v>
      </c>
      <c r="AF76" s="84" t="s">
        <v>1819</v>
      </c>
      <c r="AI76" s="84" t="s">
        <v>1819</v>
      </c>
    </row>
    <row r="77" spans="1:35" ht="39.950000000000003" customHeight="1" x14ac:dyDescent="0.3">
      <c r="A77" s="84" t="s">
        <v>577</v>
      </c>
      <c r="B77" s="84" t="s">
        <v>783</v>
      </c>
      <c r="C77" s="84" t="s">
        <v>921</v>
      </c>
      <c r="D77" s="84" t="s">
        <v>925</v>
      </c>
      <c r="E77" s="88">
        <v>44113</v>
      </c>
      <c r="F77" s="136" t="str">
        <f t="shared" ca="1" si="4"/>
        <v>Año Anterior</v>
      </c>
      <c r="G77" s="141" t="s">
        <v>1013</v>
      </c>
      <c r="H77" s="138" t="s">
        <v>111</v>
      </c>
      <c r="I77" s="84" t="s">
        <v>11</v>
      </c>
      <c r="J77" s="84" t="s">
        <v>1214</v>
      </c>
      <c r="K77" s="84" t="s">
        <v>1325</v>
      </c>
      <c r="L77" s="84" t="s">
        <v>1438</v>
      </c>
      <c r="M77" s="84" t="s">
        <v>1666</v>
      </c>
      <c r="N77" s="84" t="s">
        <v>149</v>
      </c>
      <c r="O77" s="85">
        <v>23695587</v>
      </c>
      <c r="P77" s="85">
        <v>24670048.332619</v>
      </c>
      <c r="Q77" s="87" t="s">
        <v>1815</v>
      </c>
      <c r="R77" s="87" t="s">
        <v>1817</v>
      </c>
      <c r="S77" s="87" t="s">
        <v>1816</v>
      </c>
      <c r="T77" s="87" t="s">
        <v>1815</v>
      </c>
      <c r="U77" s="87" t="s">
        <v>471</v>
      </c>
      <c r="V77" s="139">
        <v>44356.787372685183</v>
      </c>
      <c r="W77" s="131">
        <f t="shared" ca="1" si="1"/>
        <v>1</v>
      </c>
      <c r="X77" s="133" t="str">
        <f t="shared" si="2"/>
        <v>PROBABLE</v>
      </c>
      <c r="Y77" s="132" t="str">
        <f t="shared" si="3"/>
        <v>Provisión Contable</v>
      </c>
      <c r="Z77" s="85">
        <v>25494012</v>
      </c>
      <c r="AA77" s="84" t="s">
        <v>394</v>
      </c>
      <c r="AB77" s="84" t="s">
        <v>1821</v>
      </c>
      <c r="AC77" s="89" t="s">
        <v>2030</v>
      </c>
      <c r="AF77" s="84" t="s">
        <v>1819</v>
      </c>
      <c r="AI77" s="84" t="s">
        <v>1819</v>
      </c>
    </row>
    <row r="78" spans="1:35" ht="39.950000000000003" customHeight="1" x14ac:dyDescent="0.3">
      <c r="A78" s="84" t="s">
        <v>562</v>
      </c>
      <c r="B78" s="84" t="s">
        <v>768</v>
      </c>
      <c r="C78" s="84" t="s">
        <v>921</v>
      </c>
      <c r="D78" s="84" t="s">
        <v>926</v>
      </c>
      <c r="E78" s="88">
        <v>44092</v>
      </c>
      <c r="F78" s="136" t="str">
        <f t="shared" ca="1" si="4"/>
        <v>Año Anterior</v>
      </c>
      <c r="G78" s="141" t="s">
        <v>1001</v>
      </c>
      <c r="H78" s="138" t="s">
        <v>111</v>
      </c>
      <c r="I78" s="84" t="s">
        <v>11</v>
      </c>
      <c r="J78" s="84" t="s">
        <v>1206</v>
      </c>
      <c r="K78" s="84" t="s">
        <v>1304</v>
      </c>
      <c r="L78" s="84" t="s">
        <v>1423</v>
      </c>
      <c r="M78" s="84" t="s">
        <v>1651</v>
      </c>
      <c r="N78" s="84" t="s">
        <v>149</v>
      </c>
      <c r="P78" s="85">
        <v>24971128.131563</v>
      </c>
      <c r="Q78" s="87" t="s">
        <v>1815</v>
      </c>
      <c r="R78" s="87" t="s">
        <v>1816</v>
      </c>
      <c r="S78" s="87" t="s">
        <v>1816</v>
      </c>
      <c r="T78" s="87" t="s">
        <v>1818</v>
      </c>
      <c r="U78" s="87" t="s">
        <v>471</v>
      </c>
      <c r="V78" s="139">
        <v>44346.632569444446</v>
      </c>
      <c r="W78" s="131">
        <f t="shared" ca="1" si="1"/>
        <v>1</v>
      </c>
      <c r="X78" s="133" t="str">
        <f t="shared" si="2"/>
        <v>PROBABLE</v>
      </c>
      <c r="Y78" s="132" t="str">
        <f t="shared" si="3"/>
        <v>Provisión Contable</v>
      </c>
      <c r="Z78" s="85">
        <v>26098901</v>
      </c>
      <c r="AA78" s="84" t="s">
        <v>394</v>
      </c>
      <c r="AB78" s="84" t="s">
        <v>1821</v>
      </c>
      <c r="AC78" s="89" t="s">
        <v>1849</v>
      </c>
      <c r="AF78" s="84" t="s">
        <v>1819</v>
      </c>
      <c r="AI78" s="84" t="s">
        <v>1819</v>
      </c>
    </row>
    <row r="79" spans="1:35" ht="39.950000000000003" customHeight="1" x14ac:dyDescent="0.3">
      <c r="A79" s="84" t="s">
        <v>551</v>
      </c>
      <c r="B79" s="84" t="s">
        <v>757</v>
      </c>
      <c r="C79" s="84" t="s">
        <v>921</v>
      </c>
      <c r="D79" s="84" t="s">
        <v>926</v>
      </c>
      <c r="E79" s="88">
        <v>44082</v>
      </c>
      <c r="F79" s="136" t="str">
        <f t="shared" ca="1" si="4"/>
        <v>Año Anterior</v>
      </c>
      <c r="G79" s="141" t="s">
        <v>995</v>
      </c>
      <c r="H79" s="138" t="s">
        <v>111</v>
      </c>
      <c r="I79" s="84" t="s">
        <v>11</v>
      </c>
      <c r="J79" s="84" t="s">
        <v>1199</v>
      </c>
      <c r="K79" s="84" t="s">
        <v>1320</v>
      </c>
      <c r="L79" s="84" t="s">
        <v>1412</v>
      </c>
      <c r="M79" s="84" t="s">
        <v>1640</v>
      </c>
      <c r="N79" s="84" t="s">
        <v>149</v>
      </c>
      <c r="P79" s="85">
        <v>17192401.117775001</v>
      </c>
      <c r="Q79" s="87" t="s">
        <v>1815</v>
      </c>
      <c r="R79" s="87" t="s">
        <v>1816</v>
      </c>
      <c r="S79" s="87" t="s">
        <v>1816</v>
      </c>
      <c r="T79" s="87" t="s">
        <v>1818</v>
      </c>
      <c r="U79" s="87" t="s">
        <v>471</v>
      </c>
      <c r="V79" s="139">
        <v>44346.625439814816</v>
      </c>
      <c r="W79" s="131">
        <f t="shared" ref="W79:W142" ca="1" si="5">IF(ISBLANK(V79)=FALSE,IF((NOW()-V79)&lt;=180,1,2)," ")</f>
        <v>1</v>
      </c>
      <c r="X79" s="133" t="str">
        <f t="shared" ref="X79:X142" si="6">IF(U79="ALTA","PROBABLE",IF(U79="MEDIA","POSIBLE","REMOTO"))</f>
        <v>PROBABLE</v>
      </c>
      <c r="Y79" s="132" t="str">
        <f t="shared" ref="Y79:Y142" si="7">IF(U79="ALTA","Provisión Contable",IF(U79="MEDIA","Cuenta de Orden","No se registra"))</f>
        <v>Provisión Contable</v>
      </c>
      <c r="Z79" s="85">
        <v>17956747</v>
      </c>
      <c r="AA79" s="84" t="s">
        <v>394</v>
      </c>
      <c r="AB79" s="84" t="s">
        <v>1821</v>
      </c>
      <c r="AC79" s="89" t="s">
        <v>2105</v>
      </c>
      <c r="AF79" s="84" t="s">
        <v>1819</v>
      </c>
      <c r="AI79" s="84" t="s">
        <v>1819</v>
      </c>
    </row>
    <row r="80" spans="1:35" ht="39.950000000000003" customHeight="1" x14ac:dyDescent="0.3">
      <c r="A80" s="84" t="s">
        <v>553</v>
      </c>
      <c r="B80" s="84" t="s">
        <v>759</v>
      </c>
      <c r="C80" s="84" t="s">
        <v>921</v>
      </c>
      <c r="D80" s="84" t="s">
        <v>926</v>
      </c>
      <c r="E80" s="88">
        <v>44083</v>
      </c>
      <c r="F80" s="136" t="str">
        <f t="shared" ca="1" si="4"/>
        <v>Año Anterior</v>
      </c>
      <c r="G80" s="141" t="s">
        <v>997</v>
      </c>
      <c r="H80" s="138" t="s">
        <v>111</v>
      </c>
      <c r="I80" s="84" t="s">
        <v>11</v>
      </c>
      <c r="J80" s="84" t="s">
        <v>1201</v>
      </c>
      <c r="K80" s="84" t="s">
        <v>1321</v>
      </c>
      <c r="L80" s="84" t="s">
        <v>1414</v>
      </c>
      <c r="M80" s="84" t="s">
        <v>1642</v>
      </c>
      <c r="N80" s="84" t="s">
        <v>149</v>
      </c>
      <c r="P80" s="85">
        <v>15106393.301075</v>
      </c>
      <c r="Q80" s="87" t="s">
        <v>1815</v>
      </c>
      <c r="R80" s="87" t="s">
        <v>1816</v>
      </c>
      <c r="S80" s="87" t="s">
        <v>1816</v>
      </c>
      <c r="T80" s="87" t="s">
        <v>1818</v>
      </c>
      <c r="U80" s="87" t="s">
        <v>471</v>
      </c>
      <c r="V80" s="139">
        <v>44346.56790509259</v>
      </c>
      <c r="W80" s="131">
        <f t="shared" ca="1" si="5"/>
        <v>1</v>
      </c>
      <c r="X80" s="133" t="str">
        <f t="shared" si="6"/>
        <v>PROBABLE</v>
      </c>
      <c r="Y80" s="132" t="str">
        <f t="shared" si="7"/>
        <v>Provisión Contable</v>
      </c>
      <c r="Z80" s="85">
        <v>15777536</v>
      </c>
      <c r="AA80" s="84" t="s">
        <v>394</v>
      </c>
      <c r="AB80" s="84" t="s">
        <v>1821</v>
      </c>
      <c r="AC80" s="89" t="s">
        <v>1984</v>
      </c>
      <c r="AF80" s="84" t="s">
        <v>1819</v>
      </c>
      <c r="AI80" s="84" t="s">
        <v>1819</v>
      </c>
    </row>
    <row r="81" spans="1:35" ht="39.950000000000003" customHeight="1" x14ac:dyDescent="0.3">
      <c r="A81" s="84" t="s">
        <v>568</v>
      </c>
      <c r="B81" s="84" t="s">
        <v>774</v>
      </c>
      <c r="C81" s="84" t="s">
        <v>921</v>
      </c>
      <c r="D81" s="84" t="s">
        <v>925</v>
      </c>
      <c r="E81" s="88">
        <v>44098</v>
      </c>
      <c r="F81" s="136" t="str">
        <f t="shared" ref="F81:F144" ca="1" si="8">IF(ISBLANK(E81)=FALSE,IF(YEAR(E81)=YEAR(NOW()),"Este Año",IF((YEAR(E81)-YEAR(NOW()))=-1,"Año Anterior","Mas de dos Años")),"")</f>
        <v>Año Anterior</v>
      </c>
      <c r="G81" s="141" t="s">
        <v>988</v>
      </c>
      <c r="H81" s="138" t="s">
        <v>111</v>
      </c>
      <c r="I81" s="84" t="s">
        <v>11</v>
      </c>
      <c r="J81" s="84" t="s">
        <v>1199</v>
      </c>
      <c r="K81" s="84" t="s">
        <v>1320</v>
      </c>
      <c r="L81" s="84" t="s">
        <v>1429</v>
      </c>
      <c r="M81" s="84" t="s">
        <v>1657</v>
      </c>
      <c r="N81" s="84" t="s">
        <v>287</v>
      </c>
      <c r="P81" s="85">
        <v>18792893.529268</v>
      </c>
      <c r="Q81" s="87" t="s">
        <v>1815</v>
      </c>
      <c r="R81" s="87" t="s">
        <v>1817</v>
      </c>
      <c r="S81" s="87" t="s">
        <v>1816</v>
      </c>
      <c r="T81" s="87" t="s">
        <v>1815</v>
      </c>
      <c r="U81" s="87" t="s">
        <v>471</v>
      </c>
      <c r="V81" s="139">
        <v>44356.790567129632</v>
      </c>
      <c r="W81" s="131">
        <f t="shared" ca="1" si="5"/>
        <v>1</v>
      </c>
      <c r="X81" s="133" t="str">
        <f t="shared" si="6"/>
        <v>PROBABLE</v>
      </c>
      <c r="Y81" s="132" t="str">
        <f t="shared" si="7"/>
        <v>Provisión Contable</v>
      </c>
      <c r="Z81" s="85">
        <v>19428356</v>
      </c>
      <c r="AA81" s="84" t="s">
        <v>394</v>
      </c>
      <c r="AB81" s="84" t="s">
        <v>1821</v>
      </c>
      <c r="AC81" s="89" t="s">
        <v>2106</v>
      </c>
      <c r="AF81" s="84" t="s">
        <v>1819</v>
      </c>
      <c r="AI81" s="84" t="s">
        <v>1819</v>
      </c>
    </row>
    <row r="82" spans="1:35" ht="39.950000000000003" customHeight="1" x14ac:dyDescent="0.3">
      <c r="A82" s="84" t="s">
        <v>547</v>
      </c>
      <c r="B82" s="84" t="s">
        <v>753</v>
      </c>
      <c r="C82" s="84" t="s">
        <v>921</v>
      </c>
      <c r="D82" s="84" t="s">
        <v>926</v>
      </c>
      <c r="E82" s="88">
        <v>44074</v>
      </c>
      <c r="F82" s="136" t="str">
        <f t="shared" ca="1" si="8"/>
        <v>Año Anterior</v>
      </c>
      <c r="G82" s="141" t="s">
        <v>988</v>
      </c>
      <c r="H82" s="138" t="s">
        <v>111</v>
      </c>
      <c r="I82" s="84" t="s">
        <v>11</v>
      </c>
      <c r="J82" s="84" t="s">
        <v>1196</v>
      </c>
      <c r="K82" s="84" t="s">
        <v>1319</v>
      </c>
      <c r="L82" s="84" t="s">
        <v>1408</v>
      </c>
      <c r="M82" s="84" t="s">
        <v>1636</v>
      </c>
      <c r="N82" s="84" t="s">
        <v>287</v>
      </c>
      <c r="P82" s="85">
        <v>11053190.433933999</v>
      </c>
      <c r="Q82" s="87" t="s">
        <v>1815</v>
      </c>
      <c r="R82" s="87" t="s">
        <v>1816</v>
      </c>
      <c r="S82" s="87" t="s">
        <v>1816</v>
      </c>
      <c r="T82" s="87" t="s">
        <v>1818</v>
      </c>
      <c r="U82" s="87" t="s">
        <v>471</v>
      </c>
      <c r="V82" s="139">
        <v>44346.611747685187</v>
      </c>
      <c r="W82" s="131">
        <f t="shared" ca="1" si="5"/>
        <v>1</v>
      </c>
      <c r="X82" s="133" t="str">
        <f t="shared" si="6"/>
        <v>PROBABLE</v>
      </c>
      <c r="Y82" s="132" t="str">
        <f t="shared" si="7"/>
        <v>Provisión Contable</v>
      </c>
      <c r="Z82" s="85">
        <v>11543974</v>
      </c>
      <c r="AA82" s="84" t="s">
        <v>394</v>
      </c>
      <c r="AB82" s="84" t="s">
        <v>1821</v>
      </c>
      <c r="AC82" s="89" t="s">
        <v>2107</v>
      </c>
      <c r="AF82" s="84" t="s">
        <v>1819</v>
      </c>
      <c r="AI82" s="84" t="s">
        <v>1819</v>
      </c>
    </row>
    <row r="83" spans="1:35" ht="39.950000000000003" customHeight="1" x14ac:dyDescent="0.3">
      <c r="A83" s="84" t="s">
        <v>555</v>
      </c>
      <c r="B83" s="84" t="s">
        <v>761</v>
      </c>
      <c r="C83" s="84" t="s">
        <v>921</v>
      </c>
      <c r="D83" s="84" t="s">
        <v>926</v>
      </c>
      <c r="E83" s="88">
        <v>44085</v>
      </c>
      <c r="F83" s="136" t="str">
        <f t="shared" ca="1" si="8"/>
        <v>Año Anterior</v>
      </c>
      <c r="G83" s="141" t="s">
        <v>988</v>
      </c>
      <c r="H83" s="138" t="s">
        <v>111</v>
      </c>
      <c r="I83" s="84" t="s">
        <v>11</v>
      </c>
      <c r="J83" s="84" t="s">
        <v>1202</v>
      </c>
      <c r="K83" s="84" t="s">
        <v>1316</v>
      </c>
      <c r="L83" s="84" t="s">
        <v>1416</v>
      </c>
      <c r="M83" s="84" t="s">
        <v>1644</v>
      </c>
      <c r="N83" s="84" t="s">
        <v>287</v>
      </c>
      <c r="P83" s="85">
        <v>11019243.632654</v>
      </c>
      <c r="Q83" s="87" t="s">
        <v>1815</v>
      </c>
      <c r="R83" s="87" t="s">
        <v>1816</v>
      </c>
      <c r="S83" s="87" t="s">
        <v>1816</v>
      </c>
      <c r="T83" s="87" t="s">
        <v>1818</v>
      </c>
      <c r="U83" s="87" t="s">
        <v>471</v>
      </c>
      <c r="V83" s="139">
        <v>44346.638807870368</v>
      </c>
      <c r="W83" s="131">
        <f t="shared" ca="1" si="5"/>
        <v>1</v>
      </c>
      <c r="X83" s="133" t="str">
        <f t="shared" si="6"/>
        <v>PROBABLE</v>
      </c>
      <c r="Y83" s="132" t="str">
        <f t="shared" si="7"/>
        <v>Provisión Contable</v>
      </c>
      <c r="Z83" s="85">
        <v>11507118</v>
      </c>
      <c r="AA83" s="84" t="s">
        <v>394</v>
      </c>
      <c r="AB83" s="84" t="s">
        <v>1821</v>
      </c>
      <c r="AC83" s="89" t="s">
        <v>1849</v>
      </c>
      <c r="AF83" s="84" t="s">
        <v>1819</v>
      </c>
      <c r="AI83" s="84" t="s">
        <v>1819</v>
      </c>
    </row>
    <row r="84" spans="1:35" ht="39.950000000000003" customHeight="1" x14ac:dyDescent="0.3">
      <c r="A84" s="84" t="s">
        <v>541</v>
      </c>
      <c r="B84" s="84" t="s">
        <v>747</v>
      </c>
      <c r="C84" s="84" t="s">
        <v>921</v>
      </c>
      <c r="D84" s="84" t="s">
        <v>925</v>
      </c>
      <c r="E84" s="88">
        <v>44073</v>
      </c>
      <c r="F84" s="136" t="str">
        <f t="shared" ca="1" si="8"/>
        <v>Año Anterior</v>
      </c>
      <c r="G84" s="141" t="s">
        <v>988</v>
      </c>
      <c r="H84" s="138" t="s">
        <v>111</v>
      </c>
      <c r="I84" s="84" t="s">
        <v>11</v>
      </c>
      <c r="J84" s="84" t="s">
        <v>1191</v>
      </c>
      <c r="K84" s="84" t="s">
        <v>1312</v>
      </c>
      <c r="L84" s="84" t="s">
        <v>1402</v>
      </c>
      <c r="M84" s="84" t="s">
        <v>1630</v>
      </c>
      <c r="N84" s="84" t="s">
        <v>287</v>
      </c>
      <c r="P84" s="85">
        <v>17192401.117775001</v>
      </c>
      <c r="Q84" s="87" t="s">
        <v>1815</v>
      </c>
      <c r="R84" s="87" t="s">
        <v>1817</v>
      </c>
      <c r="S84" s="87" t="s">
        <v>1816</v>
      </c>
      <c r="T84" s="87" t="s">
        <v>1815</v>
      </c>
      <c r="U84" s="87" t="s">
        <v>471</v>
      </c>
      <c r="V84" s="139">
        <v>44356.763090277775</v>
      </c>
      <c r="W84" s="131">
        <f t="shared" ca="1" si="5"/>
        <v>1</v>
      </c>
      <c r="X84" s="133" t="str">
        <f t="shared" si="6"/>
        <v>PROBABLE</v>
      </c>
      <c r="Y84" s="132" t="str">
        <f t="shared" si="7"/>
        <v>Provisión Contable</v>
      </c>
      <c r="Z84" s="85">
        <v>17783164</v>
      </c>
      <c r="AA84" s="84" t="s">
        <v>394</v>
      </c>
      <c r="AB84" s="84" t="s">
        <v>1821</v>
      </c>
      <c r="AC84" s="89" t="s">
        <v>1846</v>
      </c>
      <c r="AF84" s="84" t="s">
        <v>1819</v>
      </c>
      <c r="AI84" s="84" t="s">
        <v>1819</v>
      </c>
    </row>
    <row r="85" spans="1:35" ht="39.950000000000003" customHeight="1" x14ac:dyDescent="0.3">
      <c r="A85" s="84" t="s">
        <v>554</v>
      </c>
      <c r="B85" s="84" t="s">
        <v>760</v>
      </c>
      <c r="C85" s="84" t="s">
        <v>921</v>
      </c>
      <c r="D85" s="84" t="s">
        <v>925</v>
      </c>
      <c r="E85" s="88">
        <v>44083</v>
      </c>
      <c r="F85" s="136" t="str">
        <f t="shared" ca="1" si="8"/>
        <v>Año Anterior</v>
      </c>
      <c r="G85" s="141" t="s">
        <v>998</v>
      </c>
      <c r="H85" s="138" t="s">
        <v>111</v>
      </c>
      <c r="I85" s="84" t="s">
        <v>11</v>
      </c>
      <c r="J85" s="84" t="s">
        <v>1194</v>
      </c>
      <c r="K85" s="84" t="s">
        <v>1301</v>
      </c>
      <c r="L85" s="84" t="s">
        <v>1415</v>
      </c>
      <c r="M85" s="84" t="s">
        <v>1643</v>
      </c>
      <c r="N85" s="84" t="s">
        <v>287</v>
      </c>
      <c r="P85" s="85">
        <v>10679664.745092999</v>
      </c>
      <c r="Q85" s="87" t="s">
        <v>1815</v>
      </c>
      <c r="R85" s="87" t="s">
        <v>1817</v>
      </c>
      <c r="S85" s="87" t="s">
        <v>1816</v>
      </c>
      <c r="T85" s="87" t="s">
        <v>1815</v>
      </c>
      <c r="U85" s="87" t="s">
        <v>471</v>
      </c>
      <c r="V85" s="139">
        <v>44356.801979166667</v>
      </c>
      <c r="W85" s="131">
        <f t="shared" ca="1" si="5"/>
        <v>1</v>
      </c>
      <c r="X85" s="133" t="str">
        <f t="shared" si="6"/>
        <v>PROBABLE</v>
      </c>
      <c r="Y85" s="132" t="str">
        <f t="shared" si="7"/>
        <v>Provisión Contable</v>
      </c>
      <c r="Z85" s="85">
        <v>11037652</v>
      </c>
      <c r="AA85" s="84" t="s">
        <v>394</v>
      </c>
      <c r="AB85" s="84" t="s">
        <v>1821</v>
      </c>
      <c r="AC85" s="89" t="s">
        <v>1985</v>
      </c>
      <c r="AF85" s="84" t="s">
        <v>1819</v>
      </c>
      <c r="AI85" s="84" t="s">
        <v>1819</v>
      </c>
    </row>
    <row r="86" spans="1:35" ht="39.950000000000003" customHeight="1" x14ac:dyDescent="0.3">
      <c r="A86" s="84" t="s">
        <v>556</v>
      </c>
      <c r="B86" s="84" t="s">
        <v>762</v>
      </c>
      <c r="C86" s="84" t="s">
        <v>921</v>
      </c>
      <c r="D86" s="84" t="s">
        <v>925</v>
      </c>
      <c r="E86" s="88">
        <v>44085</v>
      </c>
      <c r="F86" s="136" t="str">
        <f t="shared" ca="1" si="8"/>
        <v>Año Anterior</v>
      </c>
      <c r="G86" s="141" t="s">
        <v>999</v>
      </c>
      <c r="H86" s="138" t="s">
        <v>111</v>
      </c>
      <c r="I86" s="84" t="s">
        <v>11</v>
      </c>
      <c r="J86" s="84" t="s">
        <v>1197</v>
      </c>
      <c r="K86" s="84" t="s">
        <v>1301</v>
      </c>
      <c r="L86" s="84" t="s">
        <v>1417</v>
      </c>
      <c r="M86" s="84" t="s">
        <v>1645</v>
      </c>
      <c r="N86" s="84" t="s">
        <v>287</v>
      </c>
      <c r="P86" s="85">
        <v>13958566.855281999</v>
      </c>
      <c r="Q86" s="87" t="s">
        <v>1815</v>
      </c>
      <c r="R86" s="87" t="s">
        <v>1817</v>
      </c>
      <c r="S86" s="87" t="s">
        <v>1816</v>
      </c>
      <c r="T86" s="87" t="s">
        <v>1815</v>
      </c>
      <c r="U86" s="87" t="s">
        <v>471</v>
      </c>
      <c r="V86" s="139">
        <v>44356.808379629627</v>
      </c>
      <c r="W86" s="131">
        <f t="shared" ca="1" si="5"/>
        <v>1</v>
      </c>
      <c r="X86" s="133" t="str">
        <f t="shared" si="6"/>
        <v>PROBABLE</v>
      </c>
      <c r="Y86" s="132" t="str">
        <f t="shared" si="7"/>
        <v>Provisión Contable</v>
      </c>
      <c r="Z86" s="85">
        <v>14427733</v>
      </c>
      <c r="AA86" s="84" t="s">
        <v>394</v>
      </c>
      <c r="AB86" s="84" t="s">
        <v>1821</v>
      </c>
      <c r="AC86" s="89" t="s">
        <v>2108</v>
      </c>
      <c r="AF86" s="84" t="s">
        <v>1819</v>
      </c>
      <c r="AI86" s="84" t="s">
        <v>1819</v>
      </c>
    </row>
    <row r="87" spans="1:35" ht="39.950000000000003" customHeight="1" x14ac:dyDescent="0.3">
      <c r="A87" s="84" t="s">
        <v>548</v>
      </c>
      <c r="B87" s="84" t="s">
        <v>754</v>
      </c>
      <c r="C87" s="84" t="s">
        <v>921</v>
      </c>
      <c r="D87" s="84" t="s">
        <v>926</v>
      </c>
      <c r="E87" s="88">
        <v>44074</v>
      </c>
      <c r="F87" s="136" t="str">
        <f t="shared" ca="1" si="8"/>
        <v>Año Anterior</v>
      </c>
      <c r="G87" s="141" t="s">
        <v>993</v>
      </c>
      <c r="H87" s="138" t="s">
        <v>111</v>
      </c>
      <c r="I87" s="84" t="s">
        <v>11</v>
      </c>
      <c r="J87" s="84" t="s">
        <v>1176</v>
      </c>
      <c r="K87" s="84" t="s">
        <v>1301</v>
      </c>
      <c r="L87" s="84" t="s">
        <v>1409</v>
      </c>
      <c r="M87" s="84" t="s">
        <v>1637</v>
      </c>
      <c r="N87" s="84" t="s">
        <v>287</v>
      </c>
      <c r="P87" s="85">
        <v>11904468.520197</v>
      </c>
      <c r="Q87" s="87" t="s">
        <v>1815</v>
      </c>
      <c r="R87" s="87" t="s">
        <v>1816</v>
      </c>
      <c r="S87" s="87" t="s">
        <v>1816</v>
      </c>
      <c r="T87" s="87" t="s">
        <v>1818</v>
      </c>
      <c r="U87" s="87" t="s">
        <v>471</v>
      </c>
      <c r="V87" s="139">
        <v>44346.60292824074</v>
      </c>
      <c r="W87" s="131">
        <f t="shared" ca="1" si="5"/>
        <v>1</v>
      </c>
      <c r="X87" s="133" t="str">
        <f t="shared" si="6"/>
        <v>PROBABLE</v>
      </c>
      <c r="Y87" s="132" t="str">
        <f t="shared" si="7"/>
        <v>Provisión Contable</v>
      </c>
      <c r="Z87" s="85">
        <v>12442385</v>
      </c>
      <c r="AA87" s="84" t="s">
        <v>394</v>
      </c>
      <c r="AB87" s="84" t="s">
        <v>1821</v>
      </c>
      <c r="AC87" s="89" t="s">
        <v>2109</v>
      </c>
      <c r="AF87" s="84" t="s">
        <v>1819</v>
      </c>
      <c r="AI87" s="84" t="s">
        <v>1819</v>
      </c>
    </row>
    <row r="88" spans="1:35" ht="39.950000000000003" customHeight="1" x14ac:dyDescent="0.3">
      <c r="A88" s="84" t="s">
        <v>559</v>
      </c>
      <c r="B88" s="84" t="s">
        <v>765</v>
      </c>
      <c r="C88" s="84" t="s">
        <v>921</v>
      </c>
      <c r="D88" s="84" t="s">
        <v>926</v>
      </c>
      <c r="E88" s="88">
        <v>44089</v>
      </c>
      <c r="F88" s="136" t="str">
        <f t="shared" ca="1" si="8"/>
        <v>Año Anterior</v>
      </c>
      <c r="G88" s="141" t="s">
        <v>1000</v>
      </c>
      <c r="H88" s="138" t="s">
        <v>111</v>
      </c>
      <c r="I88" s="84" t="s">
        <v>11</v>
      </c>
      <c r="J88" s="84" t="s">
        <v>1205</v>
      </c>
      <c r="K88" s="84" t="s">
        <v>1319</v>
      </c>
      <c r="L88" s="84" t="s">
        <v>1420</v>
      </c>
      <c r="M88" s="84" t="s">
        <v>1648</v>
      </c>
      <c r="N88" s="84" t="s">
        <v>287</v>
      </c>
      <c r="P88" s="85">
        <v>8987274.3034659997</v>
      </c>
      <c r="Q88" s="87" t="s">
        <v>1815</v>
      </c>
      <c r="R88" s="87" t="s">
        <v>1816</v>
      </c>
      <c r="S88" s="87" t="s">
        <v>1816</v>
      </c>
      <c r="T88" s="87" t="s">
        <v>1818</v>
      </c>
      <c r="U88" s="87" t="s">
        <v>471</v>
      </c>
      <c r="V88" s="139">
        <v>44346.641631944447</v>
      </c>
      <c r="W88" s="131">
        <f t="shared" ca="1" si="5"/>
        <v>1</v>
      </c>
      <c r="X88" s="133" t="str">
        <f t="shared" si="6"/>
        <v>PROBABLE</v>
      </c>
      <c r="Y88" s="132" t="str">
        <f t="shared" si="7"/>
        <v>Provisión Contable</v>
      </c>
      <c r="Z88" s="85">
        <v>9382982</v>
      </c>
      <c r="AA88" s="84" t="s">
        <v>394</v>
      </c>
      <c r="AB88" s="84" t="s">
        <v>1821</v>
      </c>
      <c r="AC88" s="89" t="s">
        <v>1986</v>
      </c>
      <c r="AF88" s="84" t="s">
        <v>1819</v>
      </c>
      <c r="AI88" s="84" t="s">
        <v>1819</v>
      </c>
    </row>
    <row r="89" spans="1:35" ht="39.950000000000003" customHeight="1" x14ac:dyDescent="0.3">
      <c r="A89" s="84" t="s">
        <v>549</v>
      </c>
      <c r="B89" s="84" t="s">
        <v>755</v>
      </c>
      <c r="C89" s="84" t="s">
        <v>921</v>
      </c>
      <c r="D89" s="84" t="s">
        <v>926</v>
      </c>
      <c r="E89" s="88">
        <v>44081</v>
      </c>
      <c r="F89" s="136" t="str">
        <f t="shared" ca="1" si="8"/>
        <v>Año Anterior</v>
      </c>
      <c r="G89" s="141" t="s">
        <v>993</v>
      </c>
      <c r="H89" s="138" t="s">
        <v>111</v>
      </c>
      <c r="I89" s="84" t="s">
        <v>11</v>
      </c>
      <c r="J89" s="84" t="s">
        <v>1197</v>
      </c>
      <c r="K89" s="84" t="s">
        <v>1301</v>
      </c>
      <c r="L89" s="84" t="s">
        <v>1410</v>
      </c>
      <c r="M89" s="84" t="s">
        <v>1638</v>
      </c>
      <c r="N89" s="84" t="s">
        <v>287</v>
      </c>
      <c r="P89" s="85">
        <v>11053890.180365</v>
      </c>
      <c r="Q89" s="87" t="s">
        <v>1815</v>
      </c>
      <c r="R89" s="87" t="s">
        <v>1816</v>
      </c>
      <c r="S89" s="87" t="s">
        <v>1816</v>
      </c>
      <c r="T89" s="87" t="s">
        <v>1818</v>
      </c>
      <c r="U89" s="87" t="s">
        <v>471</v>
      </c>
      <c r="V89" s="139">
        <v>44346.621724537035</v>
      </c>
      <c r="W89" s="131">
        <f t="shared" ca="1" si="5"/>
        <v>1</v>
      </c>
      <c r="X89" s="133" t="str">
        <f t="shared" si="6"/>
        <v>PROBABLE</v>
      </c>
      <c r="Y89" s="132" t="str">
        <f t="shared" si="7"/>
        <v>Provisión Contable</v>
      </c>
      <c r="Z89" s="85">
        <v>11544990</v>
      </c>
      <c r="AA89" s="84" t="s">
        <v>394</v>
      </c>
      <c r="AB89" s="84" t="s">
        <v>1821</v>
      </c>
      <c r="AC89" s="89" t="s">
        <v>1848</v>
      </c>
      <c r="AF89" s="84" t="s">
        <v>1819</v>
      </c>
      <c r="AI89" s="84" t="s">
        <v>1819</v>
      </c>
    </row>
    <row r="90" spans="1:35" ht="39.950000000000003" customHeight="1" x14ac:dyDescent="0.3">
      <c r="A90" s="84" t="s">
        <v>560</v>
      </c>
      <c r="B90" s="84" t="s">
        <v>766</v>
      </c>
      <c r="C90" s="84" t="s">
        <v>921</v>
      </c>
      <c r="D90" s="84" t="s">
        <v>925</v>
      </c>
      <c r="E90" s="88">
        <v>44089</v>
      </c>
      <c r="F90" s="136" t="str">
        <f t="shared" ca="1" si="8"/>
        <v>Año Anterior</v>
      </c>
      <c r="G90" s="141" t="s">
        <v>988</v>
      </c>
      <c r="H90" s="138" t="s">
        <v>111</v>
      </c>
      <c r="I90" s="84" t="s">
        <v>11</v>
      </c>
      <c r="J90" s="84" t="s">
        <v>1191</v>
      </c>
      <c r="K90" s="84" t="s">
        <v>1301</v>
      </c>
      <c r="L90" s="84" t="s">
        <v>1421</v>
      </c>
      <c r="M90" s="84" t="s">
        <v>1649</v>
      </c>
      <c r="N90" s="84" t="s">
        <v>1807</v>
      </c>
      <c r="P90" s="85">
        <v>18733990.38552</v>
      </c>
      <c r="Q90" s="87" t="s">
        <v>1815</v>
      </c>
      <c r="R90" s="87" t="s">
        <v>1817</v>
      </c>
      <c r="S90" s="87" t="s">
        <v>1816</v>
      </c>
      <c r="T90" s="87" t="s">
        <v>1815</v>
      </c>
      <c r="U90" s="87" t="s">
        <v>471</v>
      </c>
      <c r="V90" s="139">
        <v>44347.869652777779</v>
      </c>
      <c r="W90" s="131">
        <f t="shared" ca="1" si="5"/>
        <v>1</v>
      </c>
      <c r="X90" s="133" t="str">
        <f t="shared" si="6"/>
        <v>PROBABLE</v>
      </c>
      <c r="Y90" s="132" t="str">
        <f t="shared" si="7"/>
        <v>Provisión Contable</v>
      </c>
      <c r="Z90" s="85">
        <v>19344608</v>
      </c>
      <c r="AA90" s="84" t="s">
        <v>394</v>
      </c>
      <c r="AB90" s="84" t="s">
        <v>1820</v>
      </c>
      <c r="AC90" s="89" t="s">
        <v>2027</v>
      </c>
      <c r="AF90" s="84" t="s">
        <v>1819</v>
      </c>
      <c r="AI90" s="84" t="s">
        <v>1819</v>
      </c>
    </row>
    <row r="91" spans="1:35" ht="39.950000000000003" customHeight="1" x14ac:dyDescent="0.3">
      <c r="A91" s="84" t="s">
        <v>557</v>
      </c>
      <c r="B91" s="84" t="s">
        <v>763</v>
      </c>
      <c r="C91" s="84" t="s">
        <v>921</v>
      </c>
      <c r="D91" s="84" t="s">
        <v>925</v>
      </c>
      <c r="E91" s="88">
        <v>44085</v>
      </c>
      <c r="F91" s="136" t="str">
        <f t="shared" ca="1" si="8"/>
        <v>Año Anterior</v>
      </c>
      <c r="G91" s="141" t="s">
        <v>977</v>
      </c>
      <c r="H91" s="138" t="s">
        <v>111</v>
      </c>
      <c r="I91" s="84" t="s">
        <v>11</v>
      </c>
      <c r="J91" s="84" t="s">
        <v>1203</v>
      </c>
      <c r="K91" s="84" t="s">
        <v>1317</v>
      </c>
      <c r="L91" s="84" t="s">
        <v>1418</v>
      </c>
      <c r="M91" s="84" t="s">
        <v>1646</v>
      </c>
      <c r="N91" s="84" t="s">
        <v>149</v>
      </c>
      <c r="P91" s="85">
        <v>17192401.117775001</v>
      </c>
      <c r="Q91" s="87" t="s">
        <v>1815</v>
      </c>
      <c r="R91" s="87" t="s">
        <v>1817</v>
      </c>
      <c r="S91" s="87" t="s">
        <v>1816</v>
      </c>
      <c r="T91" s="87" t="s">
        <v>1815</v>
      </c>
      <c r="U91" s="87" t="s">
        <v>471</v>
      </c>
      <c r="V91" s="139">
        <v>44356.814351851855</v>
      </c>
      <c r="W91" s="131">
        <f t="shared" ca="1" si="5"/>
        <v>1</v>
      </c>
      <c r="X91" s="133" t="str">
        <f t="shared" si="6"/>
        <v>PROBABLE</v>
      </c>
      <c r="Y91" s="132" t="str">
        <f t="shared" si="7"/>
        <v>Provisión Contable</v>
      </c>
      <c r="Z91" s="85">
        <v>17770261</v>
      </c>
      <c r="AA91" s="84" t="s">
        <v>394</v>
      </c>
      <c r="AB91" s="84" t="s">
        <v>1821</v>
      </c>
      <c r="AC91" s="89" t="s">
        <v>1850</v>
      </c>
      <c r="AF91" s="84" t="s">
        <v>1819</v>
      </c>
      <c r="AI91" s="84" t="s">
        <v>1819</v>
      </c>
    </row>
    <row r="92" spans="1:35" ht="39.950000000000003" customHeight="1" x14ac:dyDescent="0.3">
      <c r="A92" s="84" t="s">
        <v>561</v>
      </c>
      <c r="B92" s="84" t="s">
        <v>767</v>
      </c>
      <c r="C92" s="84" t="s">
        <v>921</v>
      </c>
      <c r="D92" s="84" t="s">
        <v>923</v>
      </c>
      <c r="E92" s="88">
        <v>44090</v>
      </c>
      <c r="F92" s="136" t="str">
        <f t="shared" ca="1" si="8"/>
        <v>Año Anterior</v>
      </c>
      <c r="G92" s="141" t="s">
        <v>977</v>
      </c>
      <c r="H92" s="138" t="s">
        <v>111</v>
      </c>
      <c r="I92" s="84" t="s">
        <v>11</v>
      </c>
      <c r="J92" s="84" t="s">
        <v>1188</v>
      </c>
      <c r="K92" s="84" t="s">
        <v>1314</v>
      </c>
      <c r="L92" s="84" t="s">
        <v>1422</v>
      </c>
      <c r="M92" s="84" t="s">
        <v>1650</v>
      </c>
      <c r="N92" s="84" t="s">
        <v>149</v>
      </c>
      <c r="P92" s="85">
        <v>10474122.469949</v>
      </c>
      <c r="Q92" s="87" t="s">
        <v>1815</v>
      </c>
      <c r="R92" s="87" t="s">
        <v>1816</v>
      </c>
      <c r="S92" s="87" t="s">
        <v>1816</v>
      </c>
      <c r="T92" s="87" t="s">
        <v>1818</v>
      </c>
      <c r="U92" s="87" t="s">
        <v>471</v>
      </c>
      <c r="V92" s="139">
        <v>44368.740254629629</v>
      </c>
      <c r="W92" s="131">
        <f t="shared" ca="1" si="5"/>
        <v>1</v>
      </c>
      <c r="X92" s="133" t="str">
        <f t="shared" si="6"/>
        <v>PROBABLE</v>
      </c>
      <c r="Y92" s="132" t="str">
        <f t="shared" si="7"/>
        <v>Provisión Contable</v>
      </c>
      <c r="Z92" s="85">
        <v>9738907</v>
      </c>
      <c r="AA92" s="84" t="s">
        <v>394</v>
      </c>
      <c r="AB92" s="84" t="s">
        <v>1821</v>
      </c>
      <c r="AC92" s="89" t="s">
        <v>1852</v>
      </c>
      <c r="AF92" s="84" t="s">
        <v>1819</v>
      </c>
      <c r="AI92" s="84" t="s">
        <v>1819</v>
      </c>
    </row>
    <row r="93" spans="1:35" ht="39.950000000000003" customHeight="1" x14ac:dyDescent="0.3">
      <c r="A93" s="84" t="s">
        <v>563</v>
      </c>
      <c r="B93" s="84" t="s">
        <v>769</v>
      </c>
      <c r="C93" s="84" t="s">
        <v>921</v>
      </c>
      <c r="D93" s="84" t="s">
        <v>923</v>
      </c>
      <c r="E93" s="88">
        <v>44092</v>
      </c>
      <c r="F93" s="136" t="str">
        <f t="shared" ca="1" si="8"/>
        <v>Año Anterior</v>
      </c>
      <c r="G93" s="141" t="s">
        <v>1002</v>
      </c>
      <c r="H93" s="138" t="s">
        <v>111</v>
      </c>
      <c r="I93" s="84" t="s">
        <v>11</v>
      </c>
      <c r="J93" s="84" t="s">
        <v>1199</v>
      </c>
      <c r="K93" s="84" t="s">
        <v>1320</v>
      </c>
      <c r="L93" s="84" t="s">
        <v>1424</v>
      </c>
      <c r="M93" s="84" t="s">
        <v>1652</v>
      </c>
      <c r="N93" s="84" t="s">
        <v>287</v>
      </c>
      <c r="P93" s="85">
        <v>11867155.978656</v>
      </c>
      <c r="Q93" s="87" t="s">
        <v>1815</v>
      </c>
      <c r="R93" s="87" t="s">
        <v>1816</v>
      </c>
      <c r="S93" s="87" t="s">
        <v>1816</v>
      </c>
      <c r="T93" s="87" t="s">
        <v>1818</v>
      </c>
      <c r="U93" s="87" t="s">
        <v>471</v>
      </c>
      <c r="V93" s="139">
        <v>44368.715914351851</v>
      </c>
      <c r="W93" s="131">
        <f t="shared" ca="1" si="5"/>
        <v>1</v>
      </c>
      <c r="X93" s="133" t="str">
        <f t="shared" si="6"/>
        <v>PROBABLE</v>
      </c>
      <c r="Y93" s="132" t="str">
        <f t="shared" si="7"/>
        <v>Provisión Contable</v>
      </c>
      <c r="Z93" s="85">
        <v>11034159</v>
      </c>
      <c r="AA93" s="84" t="s">
        <v>394</v>
      </c>
      <c r="AB93" s="84" t="s">
        <v>1821</v>
      </c>
      <c r="AC93" s="89" t="s">
        <v>1987</v>
      </c>
      <c r="AF93" s="84" t="s">
        <v>1819</v>
      </c>
      <c r="AI93" s="84" t="s">
        <v>1819</v>
      </c>
    </row>
    <row r="94" spans="1:35" ht="39.950000000000003" customHeight="1" x14ac:dyDescent="0.3">
      <c r="A94" s="84" t="s">
        <v>540</v>
      </c>
      <c r="B94" s="84" t="s">
        <v>746</v>
      </c>
      <c r="C94" s="84" t="s">
        <v>921</v>
      </c>
      <c r="D94" s="84" t="s">
        <v>926</v>
      </c>
      <c r="E94" s="88">
        <v>44071</v>
      </c>
      <c r="F94" s="136" t="str">
        <f t="shared" ca="1" si="8"/>
        <v>Año Anterior</v>
      </c>
      <c r="G94" s="141" t="s">
        <v>987</v>
      </c>
      <c r="H94" s="138" t="s">
        <v>111</v>
      </c>
      <c r="I94" s="84" t="s">
        <v>11</v>
      </c>
      <c r="J94" s="84" t="s">
        <v>1190</v>
      </c>
      <c r="K94" s="84" t="s">
        <v>1317</v>
      </c>
      <c r="L94" s="84" t="s">
        <v>1401</v>
      </c>
      <c r="M94" s="84" t="s">
        <v>1629</v>
      </c>
      <c r="N94" s="84" t="s">
        <v>287</v>
      </c>
      <c r="P94" s="85">
        <v>13958566.855281999</v>
      </c>
      <c r="Q94" s="87" t="s">
        <v>1815</v>
      </c>
      <c r="R94" s="87" t="s">
        <v>1816</v>
      </c>
      <c r="S94" s="87" t="s">
        <v>1816</v>
      </c>
      <c r="T94" s="87" t="s">
        <v>1818</v>
      </c>
      <c r="U94" s="87" t="s">
        <v>471</v>
      </c>
      <c r="V94" s="139">
        <v>44346.587129629632</v>
      </c>
      <c r="W94" s="131">
        <f t="shared" ca="1" si="5"/>
        <v>1</v>
      </c>
      <c r="X94" s="133" t="str">
        <f t="shared" si="6"/>
        <v>PROBABLE</v>
      </c>
      <c r="Y94" s="132" t="str">
        <f t="shared" si="7"/>
        <v>Provisión Contable</v>
      </c>
      <c r="Z94" s="85">
        <v>14579142</v>
      </c>
      <c r="AA94" s="84" t="s">
        <v>394</v>
      </c>
      <c r="AB94" s="84" t="s">
        <v>1821</v>
      </c>
      <c r="AC94" s="89" t="s">
        <v>1982</v>
      </c>
      <c r="AF94" s="84" t="s">
        <v>1819</v>
      </c>
      <c r="AI94" s="84" t="s">
        <v>1819</v>
      </c>
    </row>
    <row r="95" spans="1:35" ht="39.950000000000003" customHeight="1" x14ac:dyDescent="0.3">
      <c r="A95" s="84" t="s">
        <v>566</v>
      </c>
      <c r="B95" s="84" t="s">
        <v>772</v>
      </c>
      <c r="C95" s="84" t="s">
        <v>921</v>
      </c>
      <c r="D95" s="84" t="s">
        <v>926</v>
      </c>
      <c r="E95" s="88">
        <v>44096</v>
      </c>
      <c r="F95" s="136" t="str">
        <f t="shared" ca="1" si="8"/>
        <v>Año Anterior</v>
      </c>
      <c r="G95" s="141" t="s">
        <v>990</v>
      </c>
      <c r="H95" s="138" t="s">
        <v>111</v>
      </c>
      <c r="I95" s="84" t="s">
        <v>11</v>
      </c>
      <c r="J95" s="84" t="s">
        <v>1208</v>
      </c>
      <c r="K95" s="84" t="s">
        <v>1319</v>
      </c>
      <c r="L95" s="84" t="s">
        <v>1427</v>
      </c>
      <c r="M95" s="84" t="s">
        <v>1655</v>
      </c>
      <c r="N95" s="84" t="s">
        <v>149</v>
      </c>
      <c r="P95" s="85">
        <v>10646191.143665999</v>
      </c>
      <c r="Q95" s="87" t="s">
        <v>1815</v>
      </c>
      <c r="R95" s="87" t="s">
        <v>1816</v>
      </c>
      <c r="S95" s="87" t="s">
        <v>1816</v>
      </c>
      <c r="T95" s="87" t="s">
        <v>1818</v>
      </c>
      <c r="U95" s="87" t="s">
        <v>471</v>
      </c>
      <c r="V95" s="139">
        <v>44346.645497685182</v>
      </c>
      <c r="W95" s="131">
        <f t="shared" ca="1" si="5"/>
        <v>1</v>
      </c>
      <c r="X95" s="133" t="str">
        <f t="shared" si="6"/>
        <v>PROBABLE</v>
      </c>
      <c r="Y95" s="132" t="str">
        <f t="shared" si="7"/>
        <v>Provisión Contable</v>
      </c>
      <c r="Z95" s="85">
        <v>11114941</v>
      </c>
      <c r="AA95" s="84" t="s">
        <v>394</v>
      </c>
      <c r="AB95" s="84" t="s">
        <v>1821</v>
      </c>
      <c r="AC95" s="89" t="s">
        <v>2110</v>
      </c>
      <c r="AF95" s="84" t="s">
        <v>1819</v>
      </c>
      <c r="AI95" s="84" t="s">
        <v>1819</v>
      </c>
    </row>
    <row r="96" spans="1:35" ht="39.950000000000003" customHeight="1" x14ac:dyDescent="0.3">
      <c r="A96" s="84" t="s">
        <v>558</v>
      </c>
      <c r="B96" s="84" t="s">
        <v>764</v>
      </c>
      <c r="C96" s="84" t="s">
        <v>921</v>
      </c>
      <c r="D96" s="84" t="s">
        <v>925</v>
      </c>
      <c r="E96" s="88">
        <v>44085</v>
      </c>
      <c r="F96" s="136" t="str">
        <f t="shared" ca="1" si="8"/>
        <v>Año Anterior</v>
      </c>
      <c r="G96" s="141" t="s">
        <v>977</v>
      </c>
      <c r="H96" s="138" t="s">
        <v>111</v>
      </c>
      <c r="I96" s="84" t="s">
        <v>11</v>
      </c>
      <c r="J96" s="84" t="s">
        <v>1204</v>
      </c>
      <c r="K96" s="84" t="s">
        <v>1301</v>
      </c>
      <c r="L96" s="84" t="s">
        <v>1419</v>
      </c>
      <c r="M96" s="84" t="s">
        <v>1647</v>
      </c>
      <c r="N96" s="84" t="s">
        <v>149</v>
      </c>
      <c r="P96" s="85">
        <v>11019243.632654</v>
      </c>
      <c r="Q96" s="87" t="s">
        <v>1815</v>
      </c>
      <c r="R96" s="87" t="s">
        <v>1817</v>
      </c>
      <c r="S96" s="87" t="s">
        <v>1816</v>
      </c>
      <c r="T96" s="87" t="s">
        <v>1815</v>
      </c>
      <c r="U96" s="87" t="s">
        <v>471</v>
      </c>
      <c r="V96" s="139">
        <v>44356.797303240739</v>
      </c>
      <c r="W96" s="131">
        <f t="shared" ca="1" si="5"/>
        <v>1</v>
      </c>
      <c r="X96" s="133" t="str">
        <f t="shared" si="6"/>
        <v>PROBABLE</v>
      </c>
      <c r="Y96" s="132" t="str">
        <f t="shared" si="7"/>
        <v>Provisión Contable</v>
      </c>
      <c r="Z96" s="85">
        <v>12203174</v>
      </c>
      <c r="AA96" s="84" t="s">
        <v>394</v>
      </c>
      <c r="AB96" s="84" t="s">
        <v>1820</v>
      </c>
      <c r="AC96" s="89" t="s">
        <v>2111</v>
      </c>
      <c r="AF96" s="84" t="s">
        <v>1819</v>
      </c>
      <c r="AI96" s="84" t="s">
        <v>1819</v>
      </c>
    </row>
    <row r="97" spans="1:35" ht="39.950000000000003" customHeight="1" x14ac:dyDescent="0.3">
      <c r="A97" s="84" t="s">
        <v>567</v>
      </c>
      <c r="B97" s="84" t="s">
        <v>773</v>
      </c>
      <c r="C97" s="84" t="s">
        <v>921</v>
      </c>
      <c r="D97" s="84" t="s">
        <v>924</v>
      </c>
      <c r="E97" s="88">
        <v>44097</v>
      </c>
      <c r="F97" s="136" t="str">
        <f t="shared" ca="1" si="8"/>
        <v>Año Anterior</v>
      </c>
      <c r="G97" s="141" t="s">
        <v>1005</v>
      </c>
      <c r="H97" s="138" t="s">
        <v>111</v>
      </c>
      <c r="I97" s="84" t="s">
        <v>11</v>
      </c>
      <c r="J97" s="84" t="s">
        <v>1199</v>
      </c>
      <c r="K97" s="84" t="s">
        <v>1301</v>
      </c>
      <c r="L97" s="84" t="s">
        <v>1428</v>
      </c>
      <c r="M97" s="84" t="s">
        <v>1656</v>
      </c>
      <c r="N97" s="84" t="s">
        <v>149</v>
      </c>
      <c r="P97" s="85">
        <v>16784473.926047001</v>
      </c>
      <c r="Q97" s="87" t="s">
        <v>1815</v>
      </c>
      <c r="R97" s="87" t="s">
        <v>1816</v>
      </c>
      <c r="S97" s="87" t="s">
        <v>1816</v>
      </c>
      <c r="T97" s="87" t="s">
        <v>1817</v>
      </c>
      <c r="U97" s="87" t="s">
        <v>471</v>
      </c>
      <c r="V97" s="139">
        <v>44362.425335648149</v>
      </c>
      <c r="W97" s="131">
        <f t="shared" ca="1" si="5"/>
        <v>1</v>
      </c>
      <c r="X97" s="133" t="str">
        <f t="shared" si="6"/>
        <v>PROBABLE</v>
      </c>
      <c r="Y97" s="132" t="str">
        <f t="shared" si="7"/>
        <v>Provisión Contable</v>
      </c>
      <c r="Z97" s="85">
        <v>15603567</v>
      </c>
      <c r="AA97" s="84" t="s">
        <v>394</v>
      </c>
      <c r="AB97" s="84" t="s">
        <v>1821</v>
      </c>
      <c r="AC97" s="89" t="s">
        <v>1988</v>
      </c>
      <c r="AF97" s="84" t="s">
        <v>1819</v>
      </c>
      <c r="AI97" s="84" t="s">
        <v>1819</v>
      </c>
    </row>
    <row r="98" spans="1:35" ht="39.950000000000003" customHeight="1" x14ac:dyDescent="0.3">
      <c r="A98" s="84" t="s">
        <v>569</v>
      </c>
      <c r="B98" s="84" t="s">
        <v>775</v>
      </c>
      <c r="C98" s="84" t="s">
        <v>921</v>
      </c>
      <c r="D98" s="84" t="s">
        <v>925</v>
      </c>
      <c r="E98" s="88">
        <v>44098</v>
      </c>
      <c r="F98" s="136" t="str">
        <f t="shared" ca="1" si="8"/>
        <v>Año Anterior</v>
      </c>
      <c r="G98" s="141" t="s">
        <v>1006</v>
      </c>
      <c r="H98" s="138" t="s">
        <v>111</v>
      </c>
      <c r="I98" s="84" t="s">
        <v>11</v>
      </c>
      <c r="J98" s="84" t="s">
        <v>1209</v>
      </c>
      <c r="K98" s="84" t="s">
        <v>1302</v>
      </c>
      <c r="L98" s="84" t="s">
        <v>1430</v>
      </c>
      <c r="M98" s="84" t="s">
        <v>1658</v>
      </c>
      <c r="N98" s="84" t="s">
        <v>149</v>
      </c>
      <c r="P98" s="85">
        <v>10183100.154262999</v>
      </c>
      <c r="Q98" s="87" t="s">
        <v>1815</v>
      </c>
      <c r="R98" s="87" t="s">
        <v>1817</v>
      </c>
      <c r="S98" s="87" t="s">
        <v>1816</v>
      </c>
      <c r="T98" s="87" t="s">
        <v>1815</v>
      </c>
      <c r="U98" s="87" t="s">
        <v>471</v>
      </c>
      <c r="V98" s="139">
        <v>44356.81890046296</v>
      </c>
      <c r="W98" s="131">
        <f t="shared" ca="1" si="5"/>
        <v>1</v>
      </c>
      <c r="X98" s="133" t="str">
        <f t="shared" si="6"/>
        <v>PROBABLE</v>
      </c>
      <c r="Y98" s="132" t="str">
        <f t="shared" si="7"/>
        <v>Provisión Contable</v>
      </c>
      <c r="Z98" s="85">
        <v>10517347</v>
      </c>
      <c r="AA98" s="84" t="s">
        <v>394</v>
      </c>
      <c r="AB98" s="84" t="s">
        <v>1821</v>
      </c>
      <c r="AC98" s="89" t="s">
        <v>1989</v>
      </c>
      <c r="AF98" s="84" t="s">
        <v>1819</v>
      </c>
      <c r="AI98" s="84" t="s">
        <v>1819</v>
      </c>
    </row>
    <row r="99" spans="1:35" ht="39.950000000000003" customHeight="1" x14ac:dyDescent="0.3">
      <c r="A99" s="84" t="s">
        <v>570</v>
      </c>
      <c r="B99" s="84" t="s">
        <v>776</v>
      </c>
      <c r="C99" s="84" t="s">
        <v>921</v>
      </c>
      <c r="D99" s="84" t="s">
        <v>925</v>
      </c>
      <c r="E99" s="88">
        <v>44098</v>
      </c>
      <c r="F99" s="136" t="str">
        <f t="shared" ca="1" si="8"/>
        <v>Año Anterior</v>
      </c>
      <c r="G99" s="141" t="s">
        <v>990</v>
      </c>
      <c r="H99" s="138" t="s">
        <v>111</v>
      </c>
      <c r="I99" s="84" t="s">
        <v>11</v>
      </c>
      <c r="J99" s="84" t="s">
        <v>1210</v>
      </c>
      <c r="K99" s="84" t="s">
        <v>1322</v>
      </c>
      <c r="L99" s="84" t="s">
        <v>1431</v>
      </c>
      <c r="M99" s="84" t="s">
        <v>1659</v>
      </c>
      <c r="N99" s="84" t="s">
        <v>149</v>
      </c>
      <c r="P99" s="85">
        <v>17138514.446579002</v>
      </c>
      <c r="Q99" s="87" t="s">
        <v>1815</v>
      </c>
      <c r="R99" s="87" t="s">
        <v>1817</v>
      </c>
      <c r="S99" s="87" t="s">
        <v>1816</v>
      </c>
      <c r="T99" s="87" t="s">
        <v>1815</v>
      </c>
      <c r="U99" s="87" t="s">
        <v>471</v>
      </c>
      <c r="V99" s="139">
        <v>44356.751145833332</v>
      </c>
      <c r="W99" s="131">
        <f t="shared" ca="1" si="5"/>
        <v>1</v>
      </c>
      <c r="X99" s="133" t="str">
        <f t="shared" si="6"/>
        <v>PROBABLE</v>
      </c>
      <c r="Y99" s="132" t="str">
        <f t="shared" si="7"/>
        <v>Provisión Contable</v>
      </c>
      <c r="Z99" s="85">
        <v>17710930</v>
      </c>
      <c r="AA99" s="84" t="s">
        <v>394</v>
      </c>
      <c r="AB99" s="84" t="s">
        <v>1821</v>
      </c>
      <c r="AC99" s="89" t="s">
        <v>2028</v>
      </c>
      <c r="AF99" s="84" t="s">
        <v>1819</v>
      </c>
      <c r="AI99" s="84" t="s">
        <v>1819</v>
      </c>
    </row>
    <row r="100" spans="1:35" ht="39.950000000000003" customHeight="1" x14ac:dyDescent="0.3">
      <c r="A100" s="84" t="s">
        <v>572</v>
      </c>
      <c r="B100" s="84" t="s">
        <v>778</v>
      </c>
      <c r="C100" s="84" t="s">
        <v>921</v>
      </c>
      <c r="D100" s="84" t="s">
        <v>923</v>
      </c>
      <c r="E100" s="88">
        <v>44103</v>
      </c>
      <c r="F100" s="136" t="str">
        <f t="shared" ca="1" si="8"/>
        <v>Año Anterior</v>
      </c>
      <c r="G100" s="141" t="s">
        <v>1008</v>
      </c>
      <c r="H100" s="138" t="s">
        <v>111</v>
      </c>
      <c r="I100" s="84" t="s">
        <v>11</v>
      </c>
      <c r="J100" s="84" t="s">
        <v>1212</v>
      </c>
      <c r="K100" s="84" t="s">
        <v>1319</v>
      </c>
      <c r="L100" s="84" t="s">
        <v>1433</v>
      </c>
      <c r="M100" s="84" t="s">
        <v>1661</v>
      </c>
      <c r="N100" s="84" t="s">
        <v>287</v>
      </c>
      <c r="P100" s="85">
        <v>9164790.1388370004</v>
      </c>
      <c r="Q100" s="87" t="s">
        <v>1815</v>
      </c>
      <c r="R100" s="87" t="s">
        <v>1816</v>
      </c>
      <c r="S100" s="87" t="s">
        <v>1816</v>
      </c>
      <c r="T100" s="87" t="s">
        <v>1818</v>
      </c>
      <c r="U100" s="87" t="s">
        <v>471</v>
      </c>
      <c r="V100" s="139">
        <v>44435.869571759256</v>
      </c>
      <c r="W100" s="131">
        <f t="shared" ca="1" si="5"/>
        <v>1</v>
      </c>
      <c r="X100" s="133" t="str">
        <f t="shared" si="6"/>
        <v>PROBABLE</v>
      </c>
      <c r="Y100" s="132" t="str">
        <f t="shared" si="7"/>
        <v>Provisión Contable</v>
      </c>
      <c r="Z100" s="85">
        <v>8516984</v>
      </c>
      <c r="AA100" s="84" t="s">
        <v>394</v>
      </c>
      <c r="AB100" s="84" t="s">
        <v>1820</v>
      </c>
      <c r="AC100" s="89" t="s">
        <v>2091</v>
      </c>
      <c r="AF100" s="84" t="s">
        <v>1819</v>
      </c>
      <c r="AI100" s="84" t="s">
        <v>1819</v>
      </c>
    </row>
    <row r="101" spans="1:35" ht="39.950000000000003" customHeight="1" x14ac:dyDescent="0.3">
      <c r="A101" s="84" t="s">
        <v>571</v>
      </c>
      <c r="B101" s="84" t="s">
        <v>777</v>
      </c>
      <c r="C101" s="84" t="s">
        <v>921</v>
      </c>
      <c r="D101" s="84" t="s">
        <v>925</v>
      </c>
      <c r="E101" s="88">
        <v>44102</v>
      </c>
      <c r="F101" s="136" t="str">
        <f t="shared" ca="1" si="8"/>
        <v>Año Anterior</v>
      </c>
      <c r="G101" s="141" t="s">
        <v>1007</v>
      </c>
      <c r="H101" s="138" t="s">
        <v>111</v>
      </c>
      <c r="I101" s="84" t="s">
        <v>11</v>
      </c>
      <c r="J101" s="84" t="s">
        <v>1211</v>
      </c>
      <c r="K101" s="84" t="s">
        <v>1301</v>
      </c>
      <c r="L101" s="84" t="s">
        <v>1432</v>
      </c>
      <c r="M101" s="84" t="s">
        <v>1660</v>
      </c>
      <c r="N101" s="84" t="s">
        <v>287</v>
      </c>
      <c r="P101" s="85">
        <v>7852306.3248640001</v>
      </c>
      <c r="Q101" s="87" t="s">
        <v>1815</v>
      </c>
      <c r="R101" s="87" t="s">
        <v>1817</v>
      </c>
      <c r="S101" s="87" t="s">
        <v>1816</v>
      </c>
      <c r="T101" s="87" t="s">
        <v>1815</v>
      </c>
      <c r="U101" s="87" t="s">
        <v>471</v>
      </c>
      <c r="V101" s="139">
        <v>44356.877245370371</v>
      </c>
      <c r="W101" s="131">
        <f t="shared" ca="1" si="5"/>
        <v>1</v>
      </c>
      <c r="X101" s="133" t="str">
        <f t="shared" si="6"/>
        <v>PROBABLE</v>
      </c>
      <c r="Y101" s="132" t="str">
        <f t="shared" si="7"/>
        <v>Provisión Contable</v>
      </c>
      <c r="Z101" s="85">
        <v>8111713</v>
      </c>
      <c r="AA101" s="84" t="s">
        <v>394</v>
      </c>
      <c r="AB101" s="84" t="s">
        <v>1820</v>
      </c>
      <c r="AC101" s="89" t="s">
        <v>2111</v>
      </c>
      <c r="AF101" s="84" t="s">
        <v>1819</v>
      </c>
      <c r="AI101" s="84" t="s">
        <v>1819</v>
      </c>
    </row>
    <row r="102" spans="1:35" ht="39.950000000000003" customHeight="1" x14ac:dyDescent="0.3">
      <c r="A102" s="84" t="s">
        <v>550</v>
      </c>
      <c r="B102" s="84" t="s">
        <v>756</v>
      </c>
      <c r="C102" s="84" t="s">
        <v>921</v>
      </c>
      <c r="D102" s="84" t="s">
        <v>926</v>
      </c>
      <c r="E102" s="88">
        <v>44081</v>
      </c>
      <c r="F102" s="136" t="str">
        <f t="shared" ca="1" si="8"/>
        <v>Año Anterior</v>
      </c>
      <c r="G102" s="141" t="s">
        <v>994</v>
      </c>
      <c r="H102" s="138" t="s">
        <v>111</v>
      </c>
      <c r="I102" s="84" t="s">
        <v>11</v>
      </c>
      <c r="J102" s="84" t="s">
        <v>1198</v>
      </c>
      <c r="K102" s="84" t="s">
        <v>1304</v>
      </c>
      <c r="L102" s="84" t="s">
        <v>1411</v>
      </c>
      <c r="M102" s="84" t="s">
        <v>1639</v>
      </c>
      <c r="N102" s="84" t="s">
        <v>1808</v>
      </c>
      <c r="P102" s="85">
        <v>10935534.09962</v>
      </c>
      <c r="Q102" s="87" t="s">
        <v>1815</v>
      </c>
      <c r="R102" s="87" t="s">
        <v>1816</v>
      </c>
      <c r="S102" s="87" t="s">
        <v>1816</v>
      </c>
      <c r="T102" s="87" t="s">
        <v>1818</v>
      </c>
      <c r="U102" s="87" t="s">
        <v>471</v>
      </c>
      <c r="V102" s="139">
        <v>44346.617407407408</v>
      </c>
      <c r="W102" s="131">
        <f t="shared" ca="1" si="5"/>
        <v>1</v>
      </c>
      <c r="X102" s="133" t="str">
        <f t="shared" si="6"/>
        <v>PROBABLE</v>
      </c>
      <c r="Y102" s="132" t="str">
        <f t="shared" si="7"/>
        <v>Provisión Contable</v>
      </c>
      <c r="Z102" s="85">
        <v>11438132</v>
      </c>
      <c r="AA102" s="84" t="s">
        <v>394</v>
      </c>
      <c r="AB102" s="84" t="s">
        <v>1821</v>
      </c>
      <c r="AC102" s="89" t="s">
        <v>1847</v>
      </c>
      <c r="AF102" s="84" t="s">
        <v>1819</v>
      </c>
      <c r="AI102" s="84" t="s">
        <v>1819</v>
      </c>
    </row>
    <row r="103" spans="1:35" ht="39.950000000000003" customHeight="1" x14ac:dyDescent="0.3">
      <c r="A103" s="84" t="s">
        <v>628</v>
      </c>
      <c r="B103" s="84" t="s">
        <v>834</v>
      </c>
      <c r="C103" s="84" t="s">
        <v>921</v>
      </c>
      <c r="D103" s="84" t="s">
        <v>924</v>
      </c>
      <c r="E103" s="88">
        <v>44230</v>
      </c>
      <c r="F103" s="136" t="str">
        <f t="shared" ca="1" si="8"/>
        <v>Este Año</v>
      </c>
      <c r="G103" s="141" t="s">
        <v>1060</v>
      </c>
      <c r="H103" s="138" t="s">
        <v>111</v>
      </c>
      <c r="I103" s="84" t="s">
        <v>11</v>
      </c>
      <c r="J103" s="84" t="s">
        <v>1247</v>
      </c>
      <c r="K103" s="84" t="s">
        <v>1317</v>
      </c>
      <c r="L103" s="84" t="s">
        <v>1487</v>
      </c>
      <c r="M103" s="84" t="s">
        <v>1715</v>
      </c>
      <c r="N103" s="84" t="s">
        <v>1808</v>
      </c>
      <c r="P103" s="85">
        <v>16784473.926047001</v>
      </c>
      <c r="Q103" s="87" t="s">
        <v>1815</v>
      </c>
      <c r="R103" s="87" t="s">
        <v>1816</v>
      </c>
      <c r="S103" s="87" t="s">
        <v>1816</v>
      </c>
      <c r="T103" s="87" t="s">
        <v>1817</v>
      </c>
      <c r="U103" s="87" t="s">
        <v>471</v>
      </c>
      <c r="V103" s="139">
        <v>44361.044016203705</v>
      </c>
      <c r="W103" s="131">
        <f t="shared" ca="1" si="5"/>
        <v>1</v>
      </c>
      <c r="X103" s="133" t="str">
        <f t="shared" si="6"/>
        <v>PROBABLE</v>
      </c>
      <c r="Y103" s="132" t="str">
        <f t="shared" si="7"/>
        <v>Provisión Contable</v>
      </c>
      <c r="Z103" s="85">
        <v>15599907</v>
      </c>
      <c r="AA103" s="84" t="s">
        <v>394</v>
      </c>
      <c r="AB103" s="84" t="s">
        <v>1821</v>
      </c>
      <c r="AC103" s="89" t="s">
        <v>1999</v>
      </c>
      <c r="AF103" s="84" t="s">
        <v>1819</v>
      </c>
      <c r="AI103" s="84" t="s">
        <v>1819</v>
      </c>
    </row>
    <row r="104" spans="1:35" ht="39.950000000000003" customHeight="1" x14ac:dyDescent="0.3">
      <c r="A104" s="84" t="s">
        <v>576</v>
      </c>
      <c r="B104" s="84" t="s">
        <v>782</v>
      </c>
      <c r="C104" s="84" t="s">
        <v>921</v>
      </c>
      <c r="D104" s="84" t="s">
        <v>926</v>
      </c>
      <c r="E104" s="88">
        <v>44111</v>
      </c>
      <c r="F104" s="136" t="str">
        <f t="shared" ca="1" si="8"/>
        <v>Año Anterior</v>
      </c>
      <c r="G104" s="141" t="s">
        <v>1012</v>
      </c>
      <c r="H104" s="138" t="s">
        <v>111</v>
      </c>
      <c r="I104" s="84" t="s">
        <v>11</v>
      </c>
      <c r="J104" s="84" t="s">
        <v>1211</v>
      </c>
      <c r="K104" s="84" t="s">
        <v>1324</v>
      </c>
      <c r="L104" s="84" t="s">
        <v>1437</v>
      </c>
      <c r="M104" s="84" t="s">
        <v>1665</v>
      </c>
      <c r="N104" s="84" t="s">
        <v>149</v>
      </c>
      <c r="P104" s="85">
        <v>16766561.384713</v>
      </c>
      <c r="Q104" s="87" t="s">
        <v>1815</v>
      </c>
      <c r="R104" s="87" t="s">
        <v>1816</v>
      </c>
      <c r="S104" s="87" t="s">
        <v>1816</v>
      </c>
      <c r="T104" s="87" t="s">
        <v>1818</v>
      </c>
      <c r="U104" s="87" t="s">
        <v>471</v>
      </c>
      <c r="V104" s="139">
        <v>44346.654872685183</v>
      </c>
      <c r="W104" s="131">
        <f t="shared" ca="1" si="5"/>
        <v>1</v>
      </c>
      <c r="X104" s="133" t="str">
        <f t="shared" si="6"/>
        <v>PROBABLE</v>
      </c>
      <c r="Y104" s="132" t="str">
        <f t="shared" si="7"/>
        <v>Provisión Contable</v>
      </c>
      <c r="Z104" s="85">
        <v>17501710</v>
      </c>
      <c r="AA104" s="84" t="s">
        <v>394</v>
      </c>
      <c r="AB104" s="84" t="s">
        <v>1821</v>
      </c>
      <c r="AC104" s="89" t="s">
        <v>2112</v>
      </c>
      <c r="AF104" s="84" t="s">
        <v>1819</v>
      </c>
      <c r="AI104" s="84" t="s">
        <v>1819</v>
      </c>
    </row>
    <row r="105" spans="1:35" ht="39.950000000000003" customHeight="1" x14ac:dyDescent="0.3">
      <c r="A105" s="84" t="s">
        <v>595</v>
      </c>
      <c r="B105" s="84" t="s">
        <v>801</v>
      </c>
      <c r="C105" s="84" t="s">
        <v>921</v>
      </c>
      <c r="D105" s="84" t="s">
        <v>925</v>
      </c>
      <c r="E105" s="88">
        <v>44147</v>
      </c>
      <c r="F105" s="136" t="str">
        <f t="shared" ca="1" si="8"/>
        <v>Año Anterior</v>
      </c>
      <c r="G105" s="141" t="s">
        <v>1030</v>
      </c>
      <c r="H105" s="138" t="s">
        <v>111</v>
      </c>
      <c r="I105" s="84" t="s">
        <v>11</v>
      </c>
      <c r="J105" s="84" t="s">
        <v>1229</v>
      </c>
      <c r="K105" s="84" t="s">
        <v>1328</v>
      </c>
      <c r="L105" s="84" t="s">
        <v>1455</v>
      </c>
      <c r="M105" s="84" t="s">
        <v>1683</v>
      </c>
      <c r="N105" s="84" t="s">
        <v>149</v>
      </c>
      <c r="O105" s="85">
        <v>16182448</v>
      </c>
      <c r="P105" s="85">
        <v>16847937.732037999</v>
      </c>
      <c r="Q105" s="87" t="s">
        <v>1815</v>
      </c>
      <c r="R105" s="87" t="s">
        <v>1817</v>
      </c>
      <c r="S105" s="87" t="s">
        <v>1816</v>
      </c>
      <c r="T105" s="87" t="s">
        <v>1815</v>
      </c>
      <c r="U105" s="87" t="s">
        <v>471</v>
      </c>
      <c r="V105" s="139">
        <v>44356.878263888888</v>
      </c>
      <c r="W105" s="131">
        <f t="shared" ca="1" si="5"/>
        <v>1</v>
      </c>
      <c r="X105" s="133" t="str">
        <f t="shared" si="6"/>
        <v>PROBABLE</v>
      </c>
      <c r="Y105" s="132" t="str">
        <f t="shared" si="7"/>
        <v>Provisión Contable</v>
      </c>
      <c r="Z105" s="85">
        <v>17345935</v>
      </c>
      <c r="AA105" s="84" t="s">
        <v>394</v>
      </c>
      <c r="AB105" s="84" t="s">
        <v>1821</v>
      </c>
      <c r="AC105" s="89" t="s">
        <v>1863</v>
      </c>
      <c r="AF105" s="84" t="s">
        <v>1819</v>
      </c>
      <c r="AI105" s="84" t="s">
        <v>1819</v>
      </c>
    </row>
    <row r="106" spans="1:35" ht="39.950000000000003" customHeight="1" x14ac:dyDescent="0.3">
      <c r="A106" s="84" t="s">
        <v>578</v>
      </c>
      <c r="B106" s="84" t="s">
        <v>784</v>
      </c>
      <c r="C106" s="84" t="s">
        <v>921</v>
      </c>
      <c r="D106" s="84" t="s">
        <v>924</v>
      </c>
      <c r="E106" s="88">
        <v>44117</v>
      </c>
      <c r="F106" s="136" t="str">
        <f t="shared" ca="1" si="8"/>
        <v>Año Anterior</v>
      </c>
      <c r="G106" s="141" t="s">
        <v>1014</v>
      </c>
      <c r="H106" s="138" t="s">
        <v>111</v>
      </c>
      <c r="I106" s="84" t="s">
        <v>11</v>
      </c>
      <c r="J106" s="84" t="s">
        <v>1215</v>
      </c>
      <c r="K106" s="84" t="s">
        <v>1304</v>
      </c>
      <c r="L106" s="84" t="s">
        <v>1439</v>
      </c>
      <c r="M106" s="84" t="s">
        <v>1667</v>
      </c>
      <c r="N106" s="84" t="s">
        <v>149</v>
      </c>
      <c r="P106" s="85">
        <v>16794048.538593002</v>
      </c>
      <c r="Q106" s="87" t="s">
        <v>1815</v>
      </c>
      <c r="R106" s="87" t="s">
        <v>1816</v>
      </c>
      <c r="S106" s="87" t="s">
        <v>1816</v>
      </c>
      <c r="T106" s="87" t="s">
        <v>1817</v>
      </c>
      <c r="U106" s="87" t="s">
        <v>471</v>
      </c>
      <c r="V106" s="139">
        <v>44362.404652777775</v>
      </c>
      <c r="W106" s="131">
        <f t="shared" ca="1" si="5"/>
        <v>1</v>
      </c>
      <c r="X106" s="133" t="str">
        <f t="shared" si="6"/>
        <v>PROBABLE</v>
      </c>
      <c r="Y106" s="132" t="str">
        <f t="shared" si="7"/>
        <v>Provisión Contable</v>
      </c>
      <c r="Z106" s="85">
        <v>15596905</v>
      </c>
      <c r="AA106" s="84" t="s">
        <v>394</v>
      </c>
      <c r="AB106" s="84" t="s">
        <v>1821</v>
      </c>
      <c r="AC106" s="89" t="s">
        <v>1855</v>
      </c>
      <c r="AF106" s="84" t="s">
        <v>1819</v>
      </c>
      <c r="AI106" s="84" t="s">
        <v>1819</v>
      </c>
    </row>
    <row r="107" spans="1:35" ht="39.950000000000003" customHeight="1" x14ac:dyDescent="0.3">
      <c r="A107" s="84" t="s">
        <v>579</v>
      </c>
      <c r="B107" s="84" t="s">
        <v>785</v>
      </c>
      <c r="C107" s="84" t="s">
        <v>921</v>
      </c>
      <c r="D107" s="84" t="s">
        <v>923</v>
      </c>
      <c r="E107" s="88">
        <v>44117</v>
      </c>
      <c r="F107" s="136" t="str">
        <f t="shared" ca="1" si="8"/>
        <v>Año Anterior</v>
      </c>
      <c r="G107" s="141" t="s">
        <v>1015</v>
      </c>
      <c r="H107" s="138" t="s">
        <v>111</v>
      </c>
      <c r="I107" s="84" t="s">
        <v>11</v>
      </c>
      <c r="J107" s="84" t="s">
        <v>1216</v>
      </c>
      <c r="K107" s="84" t="s">
        <v>1319</v>
      </c>
      <c r="L107" s="84" t="s">
        <v>1440</v>
      </c>
      <c r="M107" s="84" t="s">
        <v>1668</v>
      </c>
      <c r="N107" s="84" t="s">
        <v>287</v>
      </c>
      <c r="P107" s="85">
        <v>8221873.1301340004</v>
      </c>
      <c r="Q107" s="87" t="s">
        <v>1815</v>
      </c>
      <c r="R107" s="87" t="s">
        <v>1816</v>
      </c>
      <c r="S107" s="87" t="s">
        <v>1816</v>
      </c>
      <c r="T107" s="87" t="s">
        <v>1818</v>
      </c>
      <c r="U107" s="87" t="s">
        <v>471</v>
      </c>
      <c r="V107" s="139">
        <v>44368.640543981484</v>
      </c>
      <c r="W107" s="131">
        <f t="shared" ca="1" si="5"/>
        <v>1</v>
      </c>
      <c r="X107" s="133" t="str">
        <f t="shared" si="6"/>
        <v>PROBABLE</v>
      </c>
      <c r="Y107" s="132" t="str">
        <f t="shared" si="7"/>
        <v>Provisión Contable</v>
      </c>
      <c r="Z107" s="85">
        <v>7640045</v>
      </c>
      <c r="AA107" s="84" t="s">
        <v>394</v>
      </c>
      <c r="AB107" s="84" t="s">
        <v>1821</v>
      </c>
      <c r="AC107" s="89" t="s">
        <v>1856</v>
      </c>
      <c r="AF107" s="84" t="s">
        <v>1819</v>
      </c>
      <c r="AI107" s="84" t="s">
        <v>1819</v>
      </c>
    </row>
    <row r="108" spans="1:35" ht="39.950000000000003" customHeight="1" x14ac:dyDescent="0.3">
      <c r="A108" s="84" t="s">
        <v>552</v>
      </c>
      <c r="B108" s="84" t="s">
        <v>758</v>
      </c>
      <c r="C108" s="84" t="s">
        <v>921</v>
      </c>
      <c r="D108" s="84" t="s">
        <v>926</v>
      </c>
      <c r="E108" s="88">
        <v>44082</v>
      </c>
      <c r="F108" s="136" t="str">
        <f t="shared" ca="1" si="8"/>
        <v>Año Anterior</v>
      </c>
      <c r="G108" s="141" t="s">
        <v>996</v>
      </c>
      <c r="H108" s="138" t="s">
        <v>111</v>
      </c>
      <c r="I108" s="84" t="s">
        <v>11</v>
      </c>
      <c r="J108" s="84" t="s">
        <v>1200</v>
      </c>
      <c r="K108" s="84" t="s">
        <v>1304</v>
      </c>
      <c r="L108" s="84" t="s">
        <v>1413</v>
      </c>
      <c r="M108" s="84" t="s">
        <v>1641</v>
      </c>
      <c r="N108" s="84" t="s">
        <v>149</v>
      </c>
      <c r="P108" s="85">
        <v>11121250.896519</v>
      </c>
      <c r="Q108" s="87" t="s">
        <v>1815</v>
      </c>
      <c r="R108" s="87" t="s">
        <v>1816</v>
      </c>
      <c r="S108" s="87" t="s">
        <v>1816</v>
      </c>
      <c r="T108" s="87" t="s">
        <v>1818</v>
      </c>
      <c r="U108" s="87" t="s">
        <v>471</v>
      </c>
      <c r="V108" s="139">
        <v>44346.628692129627</v>
      </c>
      <c r="W108" s="131">
        <f t="shared" ca="1" si="5"/>
        <v>1</v>
      </c>
      <c r="X108" s="133" t="str">
        <f t="shared" si="6"/>
        <v>PROBABLE</v>
      </c>
      <c r="Y108" s="132" t="str">
        <f t="shared" si="7"/>
        <v>Provisión Contable</v>
      </c>
      <c r="Z108" s="85">
        <v>11613301</v>
      </c>
      <c r="AA108" s="84" t="s">
        <v>394</v>
      </c>
      <c r="AB108" s="84" t="s">
        <v>1820</v>
      </c>
      <c r="AC108" s="89" t="s">
        <v>2113</v>
      </c>
      <c r="AF108" s="84" t="s">
        <v>1819</v>
      </c>
      <c r="AI108" s="84" t="s">
        <v>1819</v>
      </c>
    </row>
    <row r="109" spans="1:35" ht="39.950000000000003" customHeight="1" x14ac:dyDescent="0.3">
      <c r="A109" s="84" t="s">
        <v>564</v>
      </c>
      <c r="B109" s="84" t="s">
        <v>770</v>
      </c>
      <c r="C109" s="84" t="s">
        <v>921</v>
      </c>
      <c r="D109" s="84" t="s">
        <v>926</v>
      </c>
      <c r="E109" s="88">
        <v>44092</v>
      </c>
      <c r="F109" s="136" t="str">
        <f t="shared" ca="1" si="8"/>
        <v>Año Anterior</v>
      </c>
      <c r="G109" s="141" t="s">
        <v>1003</v>
      </c>
      <c r="H109" s="138" t="s">
        <v>111</v>
      </c>
      <c r="I109" s="84" t="s">
        <v>11</v>
      </c>
      <c r="J109" s="84" t="s">
        <v>1207</v>
      </c>
      <c r="K109" s="84" t="s">
        <v>1301</v>
      </c>
      <c r="L109" s="84" t="s">
        <v>1425</v>
      </c>
      <c r="M109" s="84" t="s">
        <v>1653</v>
      </c>
      <c r="N109" s="84" t="s">
        <v>149</v>
      </c>
      <c r="P109" s="85">
        <v>11019243.632654</v>
      </c>
      <c r="Q109" s="87" t="s">
        <v>1815</v>
      </c>
      <c r="R109" s="87" t="s">
        <v>1816</v>
      </c>
      <c r="S109" s="87" t="s">
        <v>1816</v>
      </c>
      <c r="T109" s="87" t="s">
        <v>1818</v>
      </c>
      <c r="U109" s="87" t="s">
        <v>471</v>
      </c>
      <c r="V109" s="139">
        <v>44346.560798611114</v>
      </c>
      <c r="W109" s="131">
        <f t="shared" ca="1" si="5"/>
        <v>1</v>
      </c>
      <c r="X109" s="133" t="str">
        <f t="shared" si="6"/>
        <v>PROBABLE</v>
      </c>
      <c r="Y109" s="132" t="str">
        <f t="shared" si="7"/>
        <v>Provisión Contable</v>
      </c>
      <c r="Z109" s="85">
        <v>11502058</v>
      </c>
      <c r="AA109" s="84" t="s">
        <v>394</v>
      </c>
      <c r="AB109" s="84" t="s">
        <v>1821</v>
      </c>
      <c r="AC109" s="89" t="s">
        <v>2107</v>
      </c>
      <c r="AF109" s="84" t="s">
        <v>1819</v>
      </c>
      <c r="AI109" s="84" t="s">
        <v>1819</v>
      </c>
    </row>
    <row r="110" spans="1:35" ht="39.950000000000003" customHeight="1" x14ac:dyDescent="0.3">
      <c r="A110" s="84" t="s">
        <v>573</v>
      </c>
      <c r="B110" s="84" t="s">
        <v>779</v>
      </c>
      <c r="C110" s="84" t="s">
        <v>921</v>
      </c>
      <c r="D110" s="84" t="s">
        <v>926</v>
      </c>
      <c r="E110" s="88">
        <v>44103</v>
      </c>
      <c r="F110" s="136" t="str">
        <f t="shared" ca="1" si="8"/>
        <v>Año Anterior</v>
      </c>
      <c r="G110" s="141" t="s">
        <v>1009</v>
      </c>
      <c r="H110" s="138" t="s">
        <v>111</v>
      </c>
      <c r="I110" s="84" t="s">
        <v>11</v>
      </c>
      <c r="J110" s="84" t="s">
        <v>1213</v>
      </c>
      <c r="K110" s="84" t="s">
        <v>1302</v>
      </c>
      <c r="L110" s="84" t="s">
        <v>1434</v>
      </c>
      <c r="M110" s="84" t="s">
        <v>1662</v>
      </c>
      <c r="N110" s="84" t="s">
        <v>149</v>
      </c>
      <c r="P110" s="85">
        <v>4667932.2694859998</v>
      </c>
      <c r="Q110" s="87" t="s">
        <v>1815</v>
      </c>
      <c r="R110" s="87" t="s">
        <v>1816</v>
      </c>
      <c r="S110" s="87" t="s">
        <v>1816</v>
      </c>
      <c r="T110" s="87" t="s">
        <v>1818</v>
      </c>
      <c r="U110" s="87" t="s">
        <v>471</v>
      </c>
      <c r="V110" s="139">
        <v>44346.649074074077</v>
      </c>
      <c r="W110" s="131">
        <f t="shared" ca="1" si="5"/>
        <v>1</v>
      </c>
      <c r="X110" s="133" t="str">
        <f t="shared" si="6"/>
        <v>PROBABLE</v>
      </c>
      <c r="Y110" s="132" t="str">
        <f t="shared" si="7"/>
        <v>Provisión Contable</v>
      </c>
      <c r="Z110" s="85">
        <v>4871317</v>
      </c>
      <c r="AA110" s="84" t="s">
        <v>394</v>
      </c>
      <c r="AB110" s="84" t="s">
        <v>1821</v>
      </c>
      <c r="AC110" s="89" t="s">
        <v>2029</v>
      </c>
      <c r="AF110" s="84" t="s">
        <v>1819</v>
      </c>
      <c r="AI110" s="84" t="s">
        <v>1819</v>
      </c>
    </row>
    <row r="111" spans="1:35" ht="39.950000000000003" customHeight="1" x14ac:dyDescent="0.3">
      <c r="A111" s="84" t="s">
        <v>565</v>
      </c>
      <c r="B111" s="84" t="s">
        <v>771</v>
      </c>
      <c r="C111" s="84" t="s">
        <v>921</v>
      </c>
      <c r="D111" s="84" t="s">
        <v>925</v>
      </c>
      <c r="E111" s="88">
        <v>44095</v>
      </c>
      <c r="F111" s="136" t="str">
        <f t="shared" ca="1" si="8"/>
        <v>Año Anterior</v>
      </c>
      <c r="G111" s="141" t="s">
        <v>1004</v>
      </c>
      <c r="H111" s="138" t="s">
        <v>111</v>
      </c>
      <c r="I111" s="84" t="s">
        <v>11</v>
      </c>
      <c r="J111" s="84" t="s">
        <v>1191</v>
      </c>
      <c r="K111" s="84" t="s">
        <v>1301</v>
      </c>
      <c r="L111" s="84" t="s">
        <v>1426</v>
      </c>
      <c r="M111" s="84" t="s">
        <v>1654</v>
      </c>
      <c r="N111" s="84" t="s">
        <v>1809</v>
      </c>
      <c r="O111" s="85">
        <v>16461547</v>
      </c>
      <c r="P111" s="85">
        <v>17138514.446579002</v>
      </c>
      <c r="Q111" s="87" t="s">
        <v>1815</v>
      </c>
      <c r="R111" s="87" t="s">
        <v>1817</v>
      </c>
      <c r="S111" s="87" t="s">
        <v>1816</v>
      </c>
      <c r="T111" s="87" t="s">
        <v>1815</v>
      </c>
      <c r="U111" s="87" t="s">
        <v>471</v>
      </c>
      <c r="V111" s="139">
        <v>44356.882523148146</v>
      </c>
      <c r="W111" s="131">
        <f t="shared" ca="1" si="5"/>
        <v>1</v>
      </c>
      <c r="X111" s="133" t="str">
        <f t="shared" si="6"/>
        <v>PROBABLE</v>
      </c>
      <c r="Y111" s="132" t="str">
        <f t="shared" si="7"/>
        <v>Provisión Contable</v>
      </c>
      <c r="Z111" s="85">
        <v>17706775</v>
      </c>
      <c r="AA111" s="84" t="s">
        <v>394</v>
      </c>
      <c r="AB111" s="84" t="s">
        <v>1821</v>
      </c>
      <c r="AC111" s="89" t="s">
        <v>1853</v>
      </c>
      <c r="AF111" s="84" t="s">
        <v>1819</v>
      </c>
      <c r="AI111" s="84" t="s">
        <v>1819</v>
      </c>
    </row>
    <row r="112" spans="1:35" ht="39.950000000000003" customHeight="1" x14ac:dyDescent="0.3">
      <c r="A112" s="84" t="s">
        <v>582</v>
      </c>
      <c r="B112" s="84" t="s">
        <v>788</v>
      </c>
      <c r="C112" s="84" t="s">
        <v>921</v>
      </c>
      <c r="D112" s="84" t="s">
        <v>926</v>
      </c>
      <c r="E112" s="88">
        <v>44122</v>
      </c>
      <c r="F112" s="136" t="str">
        <f t="shared" ca="1" si="8"/>
        <v>Año Anterior</v>
      </c>
      <c r="G112" s="141" t="s">
        <v>1018</v>
      </c>
      <c r="H112" s="138" t="s">
        <v>111</v>
      </c>
      <c r="I112" s="84" t="s">
        <v>11</v>
      </c>
      <c r="J112" s="84" t="s">
        <v>1218</v>
      </c>
      <c r="K112" s="84" t="s">
        <v>1327</v>
      </c>
      <c r="L112" s="84" t="s">
        <v>1443</v>
      </c>
      <c r="M112" s="84" t="s">
        <v>1671</v>
      </c>
      <c r="N112" s="84" t="s">
        <v>149</v>
      </c>
      <c r="P112" s="85">
        <v>9030128.0154010002</v>
      </c>
      <c r="Q112" s="87" t="s">
        <v>1815</v>
      </c>
      <c r="R112" s="87" t="s">
        <v>1816</v>
      </c>
      <c r="S112" s="87" t="s">
        <v>1816</v>
      </c>
      <c r="T112" s="87" t="s">
        <v>1818</v>
      </c>
      <c r="U112" s="87" t="s">
        <v>471</v>
      </c>
      <c r="V112" s="139">
        <v>44346.665659722225</v>
      </c>
      <c r="W112" s="131">
        <f t="shared" ca="1" si="5"/>
        <v>1</v>
      </c>
      <c r="X112" s="133" t="str">
        <f t="shared" si="6"/>
        <v>PROBABLE</v>
      </c>
      <c r="Y112" s="132" t="str">
        <f t="shared" si="7"/>
        <v>Provisión Contable</v>
      </c>
      <c r="Z112" s="85">
        <v>9423577</v>
      </c>
      <c r="AA112" s="84" t="s">
        <v>394</v>
      </c>
      <c r="AB112" s="84" t="s">
        <v>1821</v>
      </c>
      <c r="AC112" s="89" t="s">
        <v>1858</v>
      </c>
      <c r="AF112" s="84" t="s">
        <v>1819</v>
      </c>
      <c r="AI112" s="84" t="s">
        <v>1819</v>
      </c>
    </row>
    <row r="113" spans="1:35" ht="39.950000000000003" customHeight="1" x14ac:dyDescent="0.3">
      <c r="A113" s="84" t="s">
        <v>583</v>
      </c>
      <c r="B113" s="84" t="s">
        <v>789</v>
      </c>
      <c r="C113" s="84" t="s">
        <v>921</v>
      </c>
      <c r="D113" s="84" t="s">
        <v>925</v>
      </c>
      <c r="E113" s="88">
        <v>44123</v>
      </c>
      <c r="F113" s="136" t="str">
        <f t="shared" ca="1" si="8"/>
        <v>Año Anterior</v>
      </c>
      <c r="G113" s="141" t="s">
        <v>1019</v>
      </c>
      <c r="H113" s="138" t="s">
        <v>111</v>
      </c>
      <c r="I113" s="84" t="s">
        <v>11</v>
      </c>
      <c r="J113" s="84" t="s">
        <v>1219</v>
      </c>
      <c r="K113" s="84" t="s">
        <v>1302</v>
      </c>
      <c r="L113" s="84" t="s">
        <v>1444</v>
      </c>
      <c r="M113" s="84" t="s">
        <v>1672</v>
      </c>
      <c r="N113" s="84" t="s">
        <v>149</v>
      </c>
      <c r="P113" s="85">
        <v>8269158.0635660002</v>
      </c>
      <c r="Q113" s="87" t="s">
        <v>1815</v>
      </c>
      <c r="R113" s="87" t="s">
        <v>1817</v>
      </c>
      <c r="S113" s="87" t="s">
        <v>1816</v>
      </c>
      <c r="T113" s="87" t="s">
        <v>1815</v>
      </c>
      <c r="U113" s="87" t="s">
        <v>471</v>
      </c>
      <c r="V113" s="139">
        <v>44356.886030092595</v>
      </c>
      <c r="W113" s="131">
        <f t="shared" ca="1" si="5"/>
        <v>1</v>
      </c>
      <c r="X113" s="133" t="str">
        <f t="shared" si="6"/>
        <v>PROBABLE</v>
      </c>
      <c r="Y113" s="132" t="str">
        <f t="shared" si="7"/>
        <v>Provisión Contable</v>
      </c>
      <c r="Z113" s="85">
        <v>8534822</v>
      </c>
      <c r="AA113" s="84" t="s">
        <v>394</v>
      </c>
      <c r="AB113" s="84" t="s">
        <v>1821</v>
      </c>
      <c r="AC113" s="89" t="s">
        <v>1990</v>
      </c>
      <c r="AF113" s="84" t="s">
        <v>1819</v>
      </c>
      <c r="AI113" s="84" t="s">
        <v>1819</v>
      </c>
    </row>
    <row r="114" spans="1:35" ht="39.950000000000003" customHeight="1" x14ac:dyDescent="0.3">
      <c r="A114" s="84" t="s">
        <v>584</v>
      </c>
      <c r="B114" s="84" t="s">
        <v>790</v>
      </c>
      <c r="C114" s="84" t="s">
        <v>921</v>
      </c>
      <c r="D114" s="84" t="s">
        <v>925</v>
      </c>
      <c r="E114" s="88">
        <v>44123</v>
      </c>
      <c r="F114" s="136" t="str">
        <f t="shared" ca="1" si="8"/>
        <v>Año Anterior</v>
      </c>
      <c r="G114" s="141" t="s">
        <v>1020</v>
      </c>
      <c r="H114" s="138" t="s">
        <v>111</v>
      </c>
      <c r="I114" s="84" t="s">
        <v>11</v>
      </c>
      <c r="J114" s="84" t="s">
        <v>1220</v>
      </c>
      <c r="K114" s="84" t="s">
        <v>1313</v>
      </c>
      <c r="L114" s="84" t="s">
        <v>1445</v>
      </c>
      <c r="M114" s="84" t="s">
        <v>1673</v>
      </c>
      <c r="N114" s="84" t="s">
        <v>149</v>
      </c>
      <c r="P114" s="85">
        <v>24907060.355041999</v>
      </c>
      <c r="Q114" s="87" t="s">
        <v>1815</v>
      </c>
      <c r="R114" s="87" t="s">
        <v>1817</v>
      </c>
      <c r="S114" s="87" t="s">
        <v>1816</v>
      </c>
      <c r="T114" s="87" t="s">
        <v>1815</v>
      </c>
      <c r="U114" s="87" t="s">
        <v>471</v>
      </c>
      <c r="V114" s="139">
        <v>44356.889675925922</v>
      </c>
      <c r="W114" s="131">
        <f t="shared" ca="1" si="5"/>
        <v>1</v>
      </c>
      <c r="X114" s="133" t="str">
        <f t="shared" si="6"/>
        <v>PROBABLE</v>
      </c>
      <c r="Y114" s="132" t="str">
        <f t="shared" si="7"/>
        <v>Provisión Contable</v>
      </c>
      <c r="Z114" s="85">
        <v>25712851</v>
      </c>
      <c r="AA114" s="84" t="s">
        <v>394</v>
      </c>
      <c r="AB114" s="84" t="s">
        <v>1821</v>
      </c>
      <c r="AC114" s="89" t="s">
        <v>2114</v>
      </c>
      <c r="AF114" s="84" t="s">
        <v>1819</v>
      </c>
      <c r="AI114" s="84" t="s">
        <v>1819</v>
      </c>
    </row>
    <row r="115" spans="1:35" ht="39.950000000000003" customHeight="1" x14ac:dyDescent="0.3">
      <c r="A115" s="84" t="s">
        <v>586</v>
      </c>
      <c r="B115" s="84" t="s">
        <v>792</v>
      </c>
      <c r="C115" s="84" t="s">
        <v>921</v>
      </c>
      <c r="D115" s="84" t="s">
        <v>925</v>
      </c>
      <c r="E115" s="88">
        <v>44125</v>
      </c>
      <c r="F115" s="136" t="str">
        <f t="shared" ca="1" si="8"/>
        <v>Año Anterior</v>
      </c>
      <c r="G115" s="141" t="s">
        <v>1021</v>
      </c>
      <c r="H115" s="138" t="s">
        <v>111</v>
      </c>
      <c r="I115" s="84" t="s">
        <v>11</v>
      </c>
      <c r="J115" s="84" t="s">
        <v>1222</v>
      </c>
      <c r="K115" s="84" t="s">
        <v>1301</v>
      </c>
      <c r="L115" s="84" t="s">
        <v>1446</v>
      </c>
      <c r="M115" s="84" t="s">
        <v>1674</v>
      </c>
      <c r="N115" s="84" t="s">
        <v>1809</v>
      </c>
      <c r="O115" s="85">
        <v>10369799</v>
      </c>
      <c r="P115" s="85">
        <v>10802407.031796999</v>
      </c>
      <c r="Q115" s="87" t="s">
        <v>1815</v>
      </c>
      <c r="R115" s="87" t="s">
        <v>1817</v>
      </c>
      <c r="S115" s="87" t="s">
        <v>1816</v>
      </c>
      <c r="T115" s="87" t="s">
        <v>1815</v>
      </c>
      <c r="U115" s="87" t="s">
        <v>471</v>
      </c>
      <c r="V115" s="139">
        <v>44347.87773148148</v>
      </c>
      <c r="W115" s="131">
        <f t="shared" ca="1" si="5"/>
        <v>1</v>
      </c>
      <c r="X115" s="133" t="str">
        <f t="shared" si="6"/>
        <v>PROBABLE</v>
      </c>
      <c r="Y115" s="132" t="str">
        <f t="shared" si="7"/>
        <v>Provisión Contable</v>
      </c>
      <c r="Z115" s="85">
        <v>11149784</v>
      </c>
      <c r="AA115" s="84" t="s">
        <v>394</v>
      </c>
      <c r="AB115" s="84" t="s">
        <v>1821</v>
      </c>
      <c r="AC115" s="89" t="s">
        <v>1851</v>
      </c>
      <c r="AF115" s="84" t="s">
        <v>1819</v>
      </c>
      <c r="AI115" s="84" t="s">
        <v>1819</v>
      </c>
    </row>
    <row r="116" spans="1:35" ht="39.950000000000003" customHeight="1" x14ac:dyDescent="0.3">
      <c r="A116" s="84" t="s">
        <v>589</v>
      </c>
      <c r="B116" s="84" t="s">
        <v>795</v>
      </c>
      <c r="C116" s="84" t="s">
        <v>921</v>
      </c>
      <c r="D116" s="84" t="s">
        <v>924</v>
      </c>
      <c r="E116" s="88">
        <v>44126</v>
      </c>
      <c r="F116" s="136" t="str">
        <f t="shared" ca="1" si="8"/>
        <v>Año Anterior</v>
      </c>
      <c r="G116" s="141" t="s">
        <v>1024</v>
      </c>
      <c r="H116" s="138" t="s">
        <v>111</v>
      </c>
      <c r="I116" s="84" t="s">
        <v>11</v>
      </c>
      <c r="J116" s="84" t="s">
        <v>1225</v>
      </c>
      <c r="K116" s="84" t="s">
        <v>1301</v>
      </c>
      <c r="L116" s="84" t="s">
        <v>1449</v>
      </c>
      <c r="M116" s="84" t="s">
        <v>1677</v>
      </c>
      <c r="N116" s="84" t="s">
        <v>287</v>
      </c>
      <c r="P116" s="85">
        <v>11904468.520197</v>
      </c>
      <c r="Q116" s="87" t="s">
        <v>1815</v>
      </c>
      <c r="R116" s="87" t="s">
        <v>1817</v>
      </c>
      <c r="S116" s="87" t="s">
        <v>1816</v>
      </c>
      <c r="T116" s="87" t="s">
        <v>1817</v>
      </c>
      <c r="U116" s="87" t="s">
        <v>471</v>
      </c>
      <c r="V116" s="139">
        <v>44362.354745370372</v>
      </c>
      <c r="W116" s="131">
        <f t="shared" ca="1" si="5"/>
        <v>1</v>
      </c>
      <c r="X116" s="133" t="str">
        <f t="shared" si="6"/>
        <v>PROBABLE</v>
      </c>
      <c r="Y116" s="132" t="str">
        <f t="shared" si="7"/>
        <v>Provisión Contable</v>
      </c>
      <c r="Z116" s="85">
        <v>11067877</v>
      </c>
      <c r="AA116" s="84" t="s">
        <v>394</v>
      </c>
      <c r="AB116" s="84" t="s">
        <v>1821</v>
      </c>
      <c r="AC116" s="89" t="s">
        <v>1855</v>
      </c>
      <c r="AF116" s="84" t="s">
        <v>1819</v>
      </c>
      <c r="AI116" s="84" t="s">
        <v>1819</v>
      </c>
    </row>
    <row r="117" spans="1:35" ht="39.950000000000003" customHeight="1" x14ac:dyDescent="0.3">
      <c r="A117" s="84" t="s">
        <v>1922</v>
      </c>
      <c r="B117" s="84" t="s">
        <v>1933</v>
      </c>
      <c r="C117" s="84" t="s">
        <v>921</v>
      </c>
      <c r="D117" s="84" t="s">
        <v>924</v>
      </c>
      <c r="E117" s="88">
        <v>44125</v>
      </c>
      <c r="F117" s="136" t="str">
        <f t="shared" ca="1" si="8"/>
        <v>Año Anterior</v>
      </c>
      <c r="G117" s="141" t="s">
        <v>1944</v>
      </c>
      <c r="H117" s="138" t="s">
        <v>111</v>
      </c>
      <c r="I117" s="84" t="s">
        <v>11</v>
      </c>
      <c r="J117" s="84" t="s">
        <v>1229</v>
      </c>
      <c r="K117" s="84" t="s">
        <v>1322</v>
      </c>
      <c r="L117" s="84" t="s">
        <v>1956</v>
      </c>
      <c r="M117" s="84" t="s">
        <v>1957</v>
      </c>
      <c r="N117" s="84" t="s">
        <v>149</v>
      </c>
      <c r="P117" s="85">
        <v>38219987.881933004</v>
      </c>
      <c r="Q117" s="87" t="s">
        <v>1819</v>
      </c>
      <c r="R117" s="87" t="s">
        <v>1819</v>
      </c>
      <c r="S117" s="87" t="s">
        <v>1819</v>
      </c>
      <c r="T117" s="87" t="s">
        <v>1819</v>
      </c>
      <c r="U117" s="87" t="s">
        <v>1819</v>
      </c>
      <c r="V117" s="139"/>
      <c r="W117" s="131" t="str">
        <f t="shared" ca="1" si="5"/>
        <v xml:space="preserve"> </v>
      </c>
      <c r="X117" s="133" t="str">
        <f t="shared" si="6"/>
        <v>REMOTO</v>
      </c>
      <c r="Y117" s="132" t="str">
        <f t="shared" si="7"/>
        <v>No se registra</v>
      </c>
      <c r="AA117" s="84" t="s">
        <v>394</v>
      </c>
      <c r="AB117" s="84" t="s">
        <v>1821</v>
      </c>
      <c r="AC117" s="89" t="s">
        <v>1992</v>
      </c>
      <c r="AF117" s="84" t="s">
        <v>1819</v>
      </c>
      <c r="AI117" s="84" t="s">
        <v>1819</v>
      </c>
    </row>
    <row r="118" spans="1:35" ht="39.950000000000003" customHeight="1" x14ac:dyDescent="0.3">
      <c r="A118" s="84" t="s">
        <v>587</v>
      </c>
      <c r="B118" s="84" t="s">
        <v>793</v>
      </c>
      <c r="C118" s="84" t="s">
        <v>921</v>
      </c>
      <c r="D118" s="84" t="s">
        <v>926</v>
      </c>
      <c r="E118" s="88">
        <v>44125</v>
      </c>
      <c r="F118" s="136" t="str">
        <f t="shared" ca="1" si="8"/>
        <v>Año Anterior</v>
      </c>
      <c r="G118" s="141" t="s">
        <v>1022</v>
      </c>
      <c r="H118" s="138" t="s">
        <v>111</v>
      </c>
      <c r="I118" s="84" t="s">
        <v>11</v>
      </c>
      <c r="J118" s="84" t="s">
        <v>1223</v>
      </c>
      <c r="K118" s="84" t="s">
        <v>1313</v>
      </c>
      <c r="L118" s="84" t="s">
        <v>1447</v>
      </c>
      <c r="M118" s="84" t="s">
        <v>1675</v>
      </c>
      <c r="N118" s="84" t="s">
        <v>149</v>
      </c>
      <c r="P118" s="85">
        <v>17190766.327716</v>
      </c>
      <c r="Q118" s="87" t="s">
        <v>1815</v>
      </c>
      <c r="R118" s="87" t="s">
        <v>1816</v>
      </c>
      <c r="S118" s="87" t="s">
        <v>1816</v>
      </c>
      <c r="T118" s="87" t="s">
        <v>1818</v>
      </c>
      <c r="U118" s="87" t="s">
        <v>471</v>
      </c>
      <c r="V118" s="139">
        <v>44346.668206018519</v>
      </c>
      <c r="W118" s="131">
        <f t="shared" ca="1" si="5"/>
        <v>1</v>
      </c>
      <c r="X118" s="133" t="str">
        <f t="shared" si="6"/>
        <v>PROBABLE</v>
      </c>
      <c r="Y118" s="132" t="str">
        <f t="shared" si="7"/>
        <v>Provisión Contable</v>
      </c>
      <c r="Z118" s="85">
        <v>17977165</v>
      </c>
      <c r="AA118" s="84" t="s">
        <v>394</v>
      </c>
      <c r="AB118" s="84" t="s">
        <v>1822</v>
      </c>
      <c r="AC118" s="89" t="s">
        <v>2115</v>
      </c>
      <c r="AF118" s="84" t="s">
        <v>1819</v>
      </c>
      <c r="AI118" s="84" t="s">
        <v>1819</v>
      </c>
    </row>
    <row r="119" spans="1:35" ht="39.950000000000003" customHeight="1" x14ac:dyDescent="0.3">
      <c r="A119" s="84" t="s">
        <v>581</v>
      </c>
      <c r="B119" s="84" t="s">
        <v>787</v>
      </c>
      <c r="C119" s="84" t="s">
        <v>921</v>
      </c>
      <c r="D119" s="84" t="s">
        <v>926</v>
      </c>
      <c r="E119" s="88">
        <v>44119</v>
      </c>
      <c r="F119" s="136" t="str">
        <f t="shared" ca="1" si="8"/>
        <v>Año Anterior</v>
      </c>
      <c r="G119" s="141" t="s">
        <v>1017</v>
      </c>
      <c r="H119" s="138" t="s">
        <v>111</v>
      </c>
      <c r="I119" s="84" t="s">
        <v>11</v>
      </c>
      <c r="J119" s="84" t="s">
        <v>1196</v>
      </c>
      <c r="K119" s="84" t="s">
        <v>1326</v>
      </c>
      <c r="L119" s="84" t="s">
        <v>1442</v>
      </c>
      <c r="M119" s="84" t="s">
        <v>1670</v>
      </c>
      <c r="N119" s="84" t="s">
        <v>149</v>
      </c>
      <c r="P119" s="85">
        <v>15059044.868288999</v>
      </c>
      <c r="Q119" s="87" t="s">
        <v>1815</v>
      </c>
      <c r="R119" s="87" t="s">
        <v>1816</v>
      </c>
      <c r="S119" s="87" t="s">
        <v>1816</v>
      </c>
      <c r="T119" s="87" t="s">
        <v>1818</v>
      </c>
      <c r="U119" s="87" t="s">
        <v>471</v>
      </c>
      <c r="V119" s="139">
        <v>44346.657812500001</v>
      </c>
      <c r="W119" s="131">
        <f t="shared" ca="1" si="5"/>
        <v>1</v>
      </c>
      <c r="X119" s="133" t="str">
        <f t="shared" si="6"/>
        <v>PROBABLE</v>
      </c>
      <c r="Y119" s="132" t="str">
        <f t="shared" si="7"/>
        <v>Provisión Contable</v>
      </c>
      <c r="Z119" s="85">
        <v>15712873</v>
      </c>
      <c r="AA119" s="84" t="s">
        <v>394</v>
      </c>
      <c r="AB119" s="84" t="s">
        <v>1821</v>
      </c>
      <c r="AC119" s="89" t="s">
        <v>2107</v>
      </c>
      <c r="AF119" s="84" t="s">
        <v>1819</v>
      </c>
      <c r="AI119" s="84" t="s">
        <v>1819</v>
      </c>
    </row>
    <row r="120" spans="1:35" ht="39.950000000000003" customHeight="1" x14ac:dyDescent="0.3">
      <c r="A120" s="84" t="s">
        <v>588</v>
      </c>
      <c r="B120" s="84" t="s">
        <v>794</v>
      </c>
      <c r="C120" s="84" t="s">
        <v>921</v>
      </c>
      <c r="D120" s="84" t="s">
        <v>926</v>
      </c>
      <c r="E120" s="88">
        <v>44125</v>
      </c>
      <c r="F120" s="136" t="str">
        <f t="shared" ca="1" si="8"/>
        <v>Año Anterior</v>
      </c>
      <c r="G120" s="141" t="s">
        <v>1023</v>
      </c>
      <c r="H120" s="138" t="s">
        <v>111</v>
      </c>
      <c r="I120" s="84" t="s">
        <v>11</v>
      </c>
      <c r="J120" s="84" t="s">
        <v>1224</v>
      </c>
      <c r="K120" s="84" t="s">
        <v>1325</v>
      </c>
      <c r="L120" s="84" t="s">
        <v>1448</v>
      </c>
      <c r="M120" s="84" t="s">
        <v>1676</v>
      </c>
      <c r="N120" s="84" t="s">
        <v>149</v>
      </c>
      <c r="P120" s="85">
        <v>17421183.823054001</v>
      </c>
      <c r="Q120" s="87" t="s">
        <v>1815</v>
      </c>
      <c r="R120" s="87" t="s">
        <v>1816</v>
      </c>
      <c r="S120" s="87" t="s">
        <v>1816</v>
      </c>
      <c r="T120" s="87" t="s">
        <v>1818</v>
      </c>
      <c r="U120" s="87" t="s">
        <v>471</v>
      </c>
      <c r="V120" s="139">
        <v>44346.678900462961</v>
      </c>
      <c r="W120" s="131">
        <f t="shared" ca="1" si="5"/>
        <v>1</v>
      </c>
      <c r="X120" s="133" t="str">
        <f t="shared" si="6"/>
        <v>PROBABLE</v>
      </c>
      <c r="Y120" s="132" t="str">
        <f t="shared" si="7"/>
        <v>Provisión Contable</v>
      </c>
      <c r="Z120" s="85">
        <v>18178637</v>
      </c>
      <c r="AA120" s="84" t="s">
        <v>394</v>
      </c>
      <c r="AB120" s="84" t="s">
        <v>1821</v>
      </c>
      <c r="AC120" s="89" t="s">
        <v>1993</v>
      </c>
      <c r="AF120" s="84" t="s">
        <v>1819</v>
      </c>
      <c r="AI120" s="84" t="s">
        <v>1819</v>
      </c>
    </row>
    <row r="121" spans="1:35" ht="39.950000000000003" customHeight="1" x14ac:dyDescent="0.3">
      <c r="A121" s="84" t="s">
        <v>590</v>
      </c>
      <c r="B121" s="84" t="s">
        <v>796</v>
      </c>
      <c r="C121" s="84" t="s">
        <v>921</v>
      </c>
      <c r="D121" s="84" t="s">
        <v>924</v>
      </c>
      <c r="E121" s="88">
        <v>44128</v>
      </c>
      <c r="F121" s="136" t="str">
        <f t="shared" ca="1" si="8"/>
        <v>Año Anterior</v>
      </c>
      <c r="G121" s="141" t="s">
        <v>1025</v>
      </c>
      <c r="H121" s="138" t="s">
        <v>111</v>
      </c>
      <c r="I121" s="84" t="s">
        <v>11</v>
      </c>
      <c r="J121" s="84" t="s">
        <v>1214</v>
      </c>
      <c r="K121" s="84" t="s">
        <v>1325</v>
      </c>
      <c r="L121" s="84" t="s">
        <v>1450</v>
      </c>
      <c r="M121" s="84" t="s">
        <v>1678</v>
      </c>
      <c r="N121" s="84" t="s">
        <v>287</v>
      </c>
      <c r="P121" s="85">
        <v>18792893.529268</v>
      </c>
      <c r="Q121" s="87" t="s">
        <v>1815</v>
      </c>
      <c r="R121" s="87" t="s">
        <v>1817</v>
      </c>
      <c r="S121" s="87" t="s">
        <v>1816</v>
      </c>
      <c r="T121" s="87" t="s">
        <v>1817</v>
      </c>
      <c r="U121" s="87" t="s">
        <v>471</v>
      </c>
      <c r="V121" s="139">
        <v>44361.90556712963</v>
      </c>
      <c r="W121" s="131">
        <f t="shared" ca="1" si="5"/>
        <v>1</v>
      </c>
      <c r="X121" s="133" t="str">
        <f t="shared" si="6"/>
        <v>PROBABLE</v>
      </c>
      <c r="Y121" s="132" t="str">
        <f t="shared" si="7"/>
        <v>Provisión Contable</v>
      </c>
      <c r="Z121" s="85">
        <v>17484516</v>
      </c>
      <c r="AA121" s="84" t="s">
        <v>394</v>
      </c>
      <c r="AB121" s="84" t="s">
        <v>1821</v>
      </c>
      <c r="AC121" s="89" t="s">
        <v>1860</v>
      </c>
      <c r="AF121" s="84" t="s">
        <v>1819</v>
      </c>
      <c r="AI121" s="84" t="s">
        <v>1819</v>
      </c>
    </row>
    <row r="122" spans="1:35" ht="39.950000000000003" customHeight="1" x14ac:dyDescent="0.3">
      <c r="A122" s="84" t="s">
        <v>592</v>
      </c>
      <c r="B122" s="84" t="s">
        <v>798</v>
      </c>
      <c r="C122" s="84" t="s">
        <v>921</v>
      </c>
      <c r="D122" s="84" t="s">
        <v>926</v>
      </c>
      <c r="E122" s="88">
        <v>44132</v>
      </c>
      <c r="F122" s="136" t="str">
        <f t="shared" ca="1" si="8"/>
        <v>Año Anterior</v>
      </c>
      <c r="G122" s="141" t="s">
        <v>1027</v>
      </c>
      <c r="H122" s="138" t="s">
        <v>111</v>
      </c>
      <c r="I122" s="84" t="s">
        <v>11</v>
      </c>
      <c r="J122" s="84" t="s">
        <v>1226</v>
      </c>
      <c r="K122" s="84" t="s">
        <v>1325</v>
      </c>
      <c r="L122" s="84" t="s">
        <v>1452</v>
      </c>
      <c r="M122" s="84" t="s">
        <v>1680</v>
      </c>
      <c r="N122" s="84" t="s">
        <v>149</v>
      </c>
      <c r="O122" s="85">
        <v>16121491</v>
      </c>
      <c r="P122" s="85">
        <v>16794048.538593002</v>
      </c>
      <c r="Q122" s="87" t="s">
        <v>1815</v>
      </c>
      <c r="R122" s="87" t="s">
        <v>1816</v>
      </c>
      <c r="S122" s="87" t="s">
        <v>1816</v>
      </c>
      <c r="T122" s="87" t="s">
        <v>1818</v>
      </c>
      <c r="U122" s="87" t="s">
        <v>471</v>
      </c>
      <c r="V122" s="139">
        <v>44346.699652777781</v>
      </c>
      <c r="W122" s="131">
        <f t="shared" ca="1" si="5"/>
        <v>1</v>
      </c>
      <c r="X122" s="133" t="str">
        <f t="shared" si="6"/>
        <v>PROBABLE</v>
      </c>
      <c r="Y122" s="132" t="str">
        <f t="shared" si="7"/>
        <v>Provisión Contable</v>
      </c>
      <c r="Z122" s="85">
        <v>17519092</v>
      </c>
      <c r="AA122" s="84" t="s">
        <v>394</v>
      </c>
      <c r="AB122" s="84" t="s">
        <v>1821</v>
      </c>
      <c r="AC122" s="89" t="s">
        <v>1994</v>
      </c>
      <c r="AF122" s="84" t="s">
        <v>1819</v>
      </c>
      <c r="AI122" s="84" t="s">
        <v>1819</v>
      </c>
    </row>
    <row r="123" spans="1:35" ht="39.950000000000003" customHeight="1" x14ac:dyDescent="0.3">
      <c r="A123" s="84" t="s">
        <v>594</v>
      </c>
      <c r="B123" s="84" t="s">
        <v>800</v>
      </c>
      <c r="C123" s="84" t="s">
        <v>921</v>
      </c>
      <c r="D123" s="84" t="s">
        <v>924</v>
      </c>
      <c r="E123" s="88">
        <v>44146</v>
      </c>
      <c r="F123" s="136" t="str">
        <f t="shared" ca="1" si="8"/>
        <v>Año Anterior</v>
      </c>
      <c r="G123" s="141" t="s">
        <v>1029</v>
      </c>
      <c r="H123" s="138" t="s">
        <v>111</v>
      </c>
      <c r="I123" s="84" t="s">
        <v>11</v>
      </c>
      <c r="J123" s="84" t="s">
        <v>1228</v>
      </c>
      <c r="K123" s="84" t="s">
        <v>1304</v>
      </c>
      <c r="L123" s="84" t="s">
        <v>1454</v>
      </c>
      <c r="M123" s="84" t="s">
        <v>1682</v>
      </c>
      <c r="N123" s="84" t="s">
        <v>1807</v>
      </c>
      <c r="P123" s="85">
        <v>11025529.500701001</v>
      </c>
      <c r="Q123" s="87" t="s">
        <v>1815</v>
      </c>
      <c r="R123" s="87" t="s">
        <v>1817</v>
      </c>
      <c r="S123" s="87" t="s">
        <v>1816</v>
      </c>
      <c r="T123" s="87" t="s">
        <v>1815</v>
      </c>
      <c r="U123" s="87" t="s">
        <v>471</v>
      </c>
      <c r="V123" s="139">
        <v>44435.518391203703</v>
      </c>
      <c r="W123" s="131">
        <f t="shared" ca="1" si="5"/>
        <v>1</v>
      </c>
      <c r="X123" s="133" t="str">
        <f t="shared" si="6"/>
        <v>PROBABLE</v>
      </c>
      <c r="Y123" s="132" t="str">
        <f t="shared" si="7"/>
        <v>Provisión Contable</v>
      </c>
      <c r="Z123" s="85">
        <v>10257019</v>
      </c>
      <c r="AA123" s="84" t="s">
        <v>394</v>
      </c>
      <c r="AB123" s="84" t="s">
        <v>1821</v>
      </c>
      <c r="AC123" s="89" t="s">
        <v>1862</v>
      </c>
      <c r="AF123" s="84" t="s">
        <v>1819</v>
      </c>
      <c r="AI123" s="84" t="s">
        <v>1819</v>
      </c>
    </row>
    <row r="124" spans="1:35" ht="39.950000000000003" customHeight="1" x14ac:dyDescent="0.3">
      <c r="A124" s="84" t="s">
        <v>575</v>
      </c>
      <c r="B124" s="84" t="s">
        <v>781</v>
      </c>
      <c r="C124" s="84" t="s">
        <v>921</v>
      </c>
      <c r="D124" s="84" t="s">
        <v>925</v>
      </c>
      <c r="E124" s="88">
        <v>44110</v>
      </c>
      <c r="F124" s="136" t="str">
        <f t="shared" ca="1" si="8"/>
        <v>Año Anterior</v>
      </c>
      <c r="G124" s="141" t="s">
        <v>1011</v>
      </c>
      <c r="H124" s="138" t="s">
        <v>111</v>
      </c>
      <c r="I124" s="84" t="s">
        <v>11</v>
      </c>
      <c r="J124" s="84" t="s">
        <v>1191</v>
      </c>
      <c r="K124" s="84" t="s">
        <v>1301</v>
      </c>
      <c r="L124" s="84" t="s">
        <v>1436</v>
      </c>
      <c r="M124" s="84" t="s">
        <v>1664</v>
      </c>
      <c r="N124" s="84" t="s">
        <v>149</v>
      </c>
      <c r="P124" s="85">
        <v>11025529.500701001</v>
      </c>
      <c r="Q124" s="87" t="s">
        <v>1815</v>
      </c>
      <c r="R124" s="87" t="s">
        <v>1817</v>
      </c>
      <c r="S124" s="87" t="s">
        <v>1816</v>
      </c>
      <c r="T124" s="87" t="s">
        <v>1815</v>
      </c>
      <c r="U124" s="87" t="s">
        <v>471</v>
      </c>
      <c r="V124" s="139">
        <v>44356.894884259258</v>
      </c>
      <c r="W124" s="131">
        <f t="shared" ca="1" si="5"/>
        <v>1</v>
      </c>
      <c r="X124" s="133" t="str">
        <f t="shared" si="6"/>
        <v>PROBABLE</v>
      </c>
      <c r="Y124" s="132" t="str">
        <f t="shared" si="7"/>
        <v>Provisión Contable</v>
      </c>
      <c r="Z124" s="85">
        <v>11383419</v>
      </c>
      <c r="AA124" s="84" t="s">
        <v>394</v>
      </c>
      <c r="AB124" s="84" t="s">
        <v>1821</v>
      </c>
      <c r="AC124" s="89" t="s">
        <v>1854</v>
      </c>
      <c r="AF124" s="84" t="s">
        <v>1819</v>
      </c>
      <c r="AI124" s="84" t="s">
        <v>1819</v>
      </c>
    </row>
    <row r="125" spans="1:35" ht="39.950000000000003" customHeight="1" x14ac:dyDescent="0.3">
      <c r="A125" s="84" t="s">
        <v>574</v>
      </c>
      <c r="B125" s="84" t="s">
        <v>780</v>
      </c>
      <c r="C125" s="84" t="s">
        <v>921</v>
      </c>
      <c r="D125" s="84" t="s">
        <v>925</v>
      </c>
      <c r="E125" s="88">
        <v>44106</v>
      </c>
      <c r="F125" s="136" t="str">
        <f t="shared" ca="1" si="8"/>
        <v>Año Anterior</v>
      </c>
      <c r="G125" s="141" t="s">
        <v>1010</v>
      </c>
      <c r="H125" s="138" t="s">
        <v>111</v>
      </c>
      <c r="I125" s="84" t="s">
        <v>11</v>
      </c>
      <c r="J125" s="84" t="s">
        <v>1207</v>
      </c>
      <c r="K125" s="84" t="s">
        <v>1323</v>
      </c>
      <c r="L125" s="84" t="s">
        <v>1435</v>
      </c>
      <c r="M125" s="84" t="s">
        <v>1663</v>
      </c>
      <c r="N125" s="84" t="s">
        <v>1810</v>
      </c>
      <c r="P125" s="85">
        <v>16776125.779146999</v>
      </c>
      <c r="Q125" s="87" t="s">
        <v>1815</v>
      </c>
      <c r="R125" s="87" t="s">
        <v>1817</v>
      </c>
      <c r="S125" s="87" t="s">
        <v>1816</v>
      </c>
      <c r="T125" s="87" t="s">
        <v>1815</v>
      </c>
      <c r="U125" s="87" t="s">
        <v>471</v>
      </c>
      <c r="V125" s="139">
        <v>44356.8984375</v>
      </c>
      <c r="W125" s="131">
        <f t="shared" ca="1" si="5"/>
        <v>1</v>
      </c>
      <c r="X125" s="133" t="str">
        <f t="shared" si="6"/>
        <v>PROBABLE</v>
      </c>
      <c r="Y125" s="132" t="str">
        <f t="shared" si="7"/>
        <v>Provisión Contable</v>
      </c>
      <c r="Z125" s="85">
        <v>17322712</v>
      </c>
      <c r="AA125" s="84" t="s">
        <v>394</v>
      </c>
      <c r="AB125" s="84" t="s">
        <v>1820</v>
      </c>
      <c r="AC125" s="89" t="s">
        <v>2116</v>
      </c>
      <c r="AF125" s="84" t="s">
        <v>1819</v>
      </c>
      <c r="AI125" s="84" t="s">
        <v>1819</v>
      </c>
    </row>
    <row r="126" spans="1:35" ht="39.950000000000003" customHeight="1" x14ac:dyDescent="0.3">
      <c r="A126" s="84" t="s">
        <v>593</v>
      </c>
      <c r="B126" s="84" t="s">
        <v>799</v>
      </c>
      <c r="C126" s="84" t="s">
        <v>921</v>
      </c>
      <c r="D126" s="84" t="s">
        <v>925</v>
      </c>
      <c r="E126" s="88">
        <v>44141</v>
      </c>
      <c r="F126" s="136" t="str">
        <f t="shared" ca="1" si="8"/>
        <v>Año Anterior</v>
      </c>
      <c r="G126" s="141" t="s">
        <v>1028</v>
      </c>
      <c r="H126" s="138" t="s">
        <v>111</v>
      </c>
      <c r="I126" s="84" t="s">
        <v>11</v>
      </c>
      <c r="J126" s="84" t="s">
        <v>1227</v>
      </c>
      <c r="K126" s="84" t="s">
        <v>1301</v>
      </c>
      <c r="L126" s="84" t="s">
        <v>1453</v>
      </c>
      <c r="M126" s="84" t="s">
        <v>1681</v>
      </c>
      <c r="N126" s="84" t="s">
        <v>149</v>
      </c>
      <c r="P126" s="85">
        <v>18744677.089205999</v>
      </c>
      <c r="Q126" s="87" t="s">
        <v>1815</v>
      </c>
      <c r="R126" s="87" t="s">
        <v>1817</v>
      </c>
      <c r="S126" s="87" t="s">
        <v>1816</v>
      </c>
      <c r="T126" s="87" t="s">
        <v>1815</v>
      </c>
      <c r="U126" s="87" t="s">
        <v>471</v>
      </c>
      <c r="V126" s="139">
        <v>44425.497499999998</v>
      </c>
      <c r="W126" s="131">
        <f t="shared" ca="1" si="5"/>
        <v>1</v>
      </c>
      <c r="X126" s="133" t="str">
        <f t="shared" si="6"/>
        <v>PROBABLE</v>
      </c>
      <c r="Y126" s="132" t="str">
        <f t="shared" si="7"/>
        <v>Provisión Contable</v>
      </c>
      <c r="Z126" s="85">
        <v>18502177</v>
      </c>
      <c r="AA126" s="84" t="s">
        <v>394</v>
      </c>
      <c r="AB126" s="84" t="s">
        <v>1821</v>
      </c>
      <c r="AC126" s="89" t="s">
        <v>1995</v>
      </c>
      <c r="AF126" s="84" t="s">
        <v>1819</v>
      </c>
      <c r="AI126" s="84" t="s">
        <v>1819</v>
      </c>
    </row>
    <row r="127" spans="1:35" ht="39.950000000000003" customHeight="1" x14ac:dyDescent="0.3">
      <c r="A127" s="84" t="s">
        <v>597</v>
      </c>
      <c r="B127" s="84" t="s">
        <v>803</v>
      </c>
      <c r="C127" s="84" t="s">
        <v>921</v>
      </c>
      <c r="D127" s="84" t="s">
        <v>926</v>
      </c>
      <c r="E127" s="88">
        <v>44148</v>
      </c>
      <c r="F127" s="136" t="str">
        <f t="shared" ca="1" si="8"/>
        <v>Año Anterior</v>
      </c>
      <c r="G127" s="141" t="s">
        <v>1032</v>
      </c>
      <c r="H127" s="138" t="s">
        <v>111</v>
      </c>
      <c r="I127" s="84" t="s">
        <v>11</v>
      </c>
      <c r="J127" s="84" t="s">
        <v>1231</v>
      </c>
      <c r="K127" s="84" t="s">
        <v>1325</v>
      </c>
      <c r="L127" s="84" t="s">
        <v>1457</v>
      </c>
      <c r="M127" s="84" t="s">
        <v>1685</v>
      </c>
      <c r="N127" s="84" t="s">
        <v>149</v>
      </c>
      <c r="O127" s="85">
        <v>23148177</v>
      </c>
      <c r="P127" s="85">
        <v>24173602.986379001</v>
      </c>
      <c r="Q127" s="87" t="s">
        <v>1815</v>
      </c>
      <c r="R127" s="87" t="s">
        <v>1816</v>
      </c>
      <c r="S127" s="87" t="s">
        <v>1816</v>
      </c>
      <c r="T127" s="87" t="s">
        <v>1818</v>
      </c>
      <c r="U127" s="87" t="s">
        <v>471</v>
      </c>
      <c r="V127" s="139">
        <v>44346.661874999998</v>
      </c>
      <c r="W127" s="131">
        <f t="shared" ca="1" si="5"/>
        <v>1</v>
      </c>
      <c r="X127" s="133" t="str">
        <f t="shared" si="6"/>
        <v>PROBABLE</v>
      </c>
      <c r="Y127" s="132" t="str">
        <f t="shared" si="7"/>
        <v>Provisión Contable</v>
      </c>
      <c r="Z127" s="85">
        <v>25150185</v>
      </c>
      <c r="AA127" s="84" t="s">
        <v>394</v>
      </c>
      <c r="AB127" s="84" t="s">
        <v>1821</v>
      </c>
      <c r="AC127" s="89" t="s">
        <v>1858</v>
      </c>
      <c r="AF127" s="84" t="s">
        <v>1819</v>
      </c>
      <c r="AI127" s="84" t="s">
        <v>1819</v>
      </c>
    </row>
    <row r="128" spans="1:35" ht="39.950000000000003" customHeight="1" x14ac:dyDescent="0.3">
      <c r="A128" s="84" t="s">
        <v>598</v>
      </c>
      <c r="B128" s="84" t="s">
        <v>804</v>
      </c>
      <c r="C128" s="84" t="s">
        <v>921</v>
      </c>
      <c r="D128" s="84" t="s">
        <v>924</v>
      </c>
      <c r="E128" s="88">
        <v>44155</v>
      </c>
      <c r="F128" s="136" t="str">
        <f t="shared" ca="1" si="8"/>
        <v>Año Anterior</v>
      </c>
      <c r="G128" s="141" t="s">
        <v>1033</v>
      </c>
      <c r="H128" s="138" t="s">
        <v>111</v>
      </c>
      <c r="I128" s="84" t="s">
        <v>11</v>
      </c>
      <c r="J128" s="84" t="s">
        <v>1204</v>
      </c>
      <c r="K128" s="84" t="s">
        <v>1301</v>
      </c>
      <c r="L128" s="84" t="s">
        <v>1458</v>
      </c>
      <c r="M128" s="84" t="s">
        <v>1686</v>
      </c>
      <c r="N128" s="84" t="s">
        <v>157</v>
      </c>
      <c r="P128" s="85">
        <v>41644966.773971997</v>
      </c>
      <c r="Q128" s="87" t="s">
        <v>1815</v>
      </c>
      <c r="R128" s="87" t="s">
        <v>1818</v>
      </c>
      <c r="S128" s="87" t="s">
        <v>1817</v>
      </c>
      <c r="T128" s="87" t="s">
        <v>1818</v>
      </c>
      <c r="U128" s="87" t="s">
        <v>472</v>
      </c>
      <c r="V128" s="139">
        <v>44361.120439814818</v>
      </c>
      <c r="W128" s="131">
        <f t="shared" ca="1" si="5"/>
        <v>1</v>
      </c>
      <c r="X128" s="133" t="str">
        <f t="shared" si="6"/>
        <v>POSIBLE</v>
      </c>
      <c r="Y128" s="132" t="str">
        <f t="shared" si="7"/>
        <v>Cuenta de Orden</v>
      </c>
      <c r="Z128" s="85">
        <v>0</v>
      </c>
      <c r="AA128" s="84" t="s">
        <v>394</v>
      </c>
      <c r="AB128" s="84" t="s">
        <v>1821</v>
      </c>
      <c r="AC128" s="89" t="s">
        <v>1994</v>
      </c>
      <c r="AF128" s="84" t="s">
        <v>1819</v>
      </c>
      <c r="AI128" s="84" t="s">
        <v>1819</v>
      </c>
    </row>
    <row r="129" spans="1:35" ht="39.950000000000003" customHeight="1" x14ac:dyDescent="0.3">
      <c r="A129" s="84" t="s">
        <v>600</v>
      </c>
      <c r="B129" s="84" t="s">
        <v>806</v>
      </c>
      <c r="C129" s="84" t="s">
        <v>921</v>
      </c>
      <c r="D129" s="84" t="s">
        <v>925</v>
      </c>
      <c r="E129" s="88">
        <v>44159</v>
      </c>
      <c r="F129" s="136" t="str">
        <f t="shared" ca="1" si="8"/>
        <v>Año Anterior</v>
      </c>
      <c r="G129" s="141" t="s">
        <v>1035</v>
      </c>
      <c r="H129" s="138" t="s">
        <v>111</v>
      </c>
      <c r="I129" s="84" t="s">
        <v>11</v>
      </c>
      <c r="J129" s="84" t="s">
        <v>1232</v>
      </c>
      <c r="K129" s="84" t="s">
        <v>1316</v>
      </c>
      <c r="L129" s="84" t="s">
        <v>1460</v>
      </c>
      <c r="M129" s="84" t="s">
        <v>1688</v>
      </c>
      <c r="N129" s="84" t="s">
        <v>287</v>
      </c>
      <c r="P129" s="85">
        <v>11890875.360567</v>
      </c>
      <c r="Q129" s="87" t="s">
        <v>1815</v>
      </c>
      <c r="R129" s="87" t="s">
        <v>1817</v>
      </c>
      <c r="S129" s="87" t="s">
        <v>1816</v>
      </c>
      <c r="T129" s="87" t="s">
        <v>1815</v>
      </c>
      <c r="U129" s="87" t="s">
        <v>471</v>
      </c>
      <c r="V129" s="139">
        <v>44356.903263888889</v>
      </c>
      <c r="W129" s="131">
        <f t="shared" ca="1" si="5"/>
        <v>1</v>
      </c>
      <c r="X129" s="133" t="str">
        <f t="shared" si="6"/>
        <v>PROBABLE</v>
      </c>
      <c r="Y129" s="132" t="str">
        <f t="shared" si="7"/>
        <v>Provisión Contable</v>
      </c>
      <c r="Z129" s="85">
        <v>12310729</v>
      </c>
      <c r="AA129" s="84" t="s">
        <v>394</v>
      </c>
      <c r="AB129" s="84" t="s">
        <v>1821</v>
      </c>
      <c r="AC129" s="89" t="s">
        <v>2117</v>
      </c>
      <c r="AF129" s="84" t="s">
        <v>1819</v>
      </c>
      <c r="AI129" s="84" t="s">
        <v>1819</v>
      </c>
    </row>
    <row r="130" spans="1:35" ht="39.950000000000003" customHeight="1" x14ac:dyDescent="0.3">
      <c r="A130" s="84" t="s">
        <v>601</v>
      </c>
      <c r="B130" s="84" t="s">
        <v>807</v>
      </c>
      <c r="C130" s="84" t="s">
        <v>921</v>
      </c>
      <c r="D130" s="84" t="s">
        <v>926</v>
      </c>
      <c r="E130" s="88">
        <v>44159</v>
      </c>
      <c r="F130" s="136" t="str">
        <f t="shared" ca="1" si="8"/>
        <v>Año Anterior</v>
      </c>
      <c r="G130" s="141" t="s">
        <v>1036</v>
      </c>
      <c r="H130" s="138" t="s">
        <v>111</v>
      </c>
      <c r="I130" s="84" t="s">
        <v>11</v>
      </c>
      <c r="J130" s="84" t="s">
        <v>1233</v>
      </c>
      <c r="K130" s="84" t="s">
        <v>1321</v>
      </c>
      <c r="L130" s="84" t="s">
        <v>1461</v>
      </c>
      <c r="M130" s="84" t="s">
        <v>1689</v>
      </c>
      <c r="N130" s="84" t="s">
        <v>287</v>
      </c>
      <c r="P130" s="85">
        <v>21255597.213112999</v>
      </c>
      <c r="Q130" s="87" t="s">
        <v>1815</v>
      </c>
      <c r="R130" s="87" t="s">
        <v>1816</v>
      </c>
      <c r="S130" s="87" t="s">
        <v>1816</v>
      </c>
      <c r="T130" s="87" t="s">
        <v>1818</v>
      </c>
      <c r="U130" s="87" t="s">
        <v>471</v>
      </c>
      <c r="V130" s="139">
        <v>44346.550625000003</v>
      </c>
      <c r="W130" s="131">
        <f t="shared" ca="1" si="5"/>
        <v>1</v>
      </c>
      <c r="X130" s="133" t="str">
        <f t="shared" si="6"/>
        <v>PROBABLE</v>
      </c>
      <c r="Y130" s="132" t="str">
        <f t="shared" si="7"/>
        <v>Provisión Contable</v>
      </c>
      <c r="Z130" s="85">
        <v>22144666</v>
      </c>
      <c r="AA130" s="84" t="s">
        <v>394</v>
      </c>
      <c r="AB130" s="84" t="s">
        <v>1821</v>
      </c>
      <c r="AC130" s="89" t="s">
        <v>2031</v>
      </c>
      <c r="AF130" s="84" t="s">
        <v>1819</v>
      </c>
      <c r="AI130" s="84" t="s">
        <v>1819</v>
      </c>
    </row>
    <row r="131" spans="1:35" ht="39.950000000000003" customHeight="1" x14ac:dyDescent="0.3">
      <c r="A131" s="84" t="s">
        <v>603</v>
      </c>
      <c r="B131" s="84" t="s">
        <v>809</v>
      </c>
      <c r="C131" s="84" t="s">
        <v>921</v>
      </c>
      <c r="D131" s="84" t="s">
        <v>926</v>
      </c>
      <c r="E131" s="88">
        <v>44160</v>
      </c>
      <c r="F131" s="136" t="str">
        <f t="shared" ca="1" si="8"/>
        <v>Año Anterior</v>
      </c>
      <c r="G131" s="141" t="s">
        <v>1037</v>
      </c>
      <c r="H131" s="138" t="s">
        <v>111</v>
      </c>
      <c r="I131" s="84" t="s">
        <v>11</v>
      </c>
      <c r="J131" s="84" t="s">
        <v>1235</v>
      </c>
      <c r="K131" s="84" t="s">
        <v>1317</v>
      </c>
      <c r="L131" s="84" t="s">
        <v>1463</v>
      </c>
      <c r="M131" s="84" t="s">
        <v>1691</v>
      </c>
      <c r="N131" s="84" t="s">
        <v>287</v>
      </c>
      <c r="P131" s="85">
        <v>18771434.797093</v>
      </c>
      <c r="Q131" s="87" t="s">
        <v>1815</v>
      </c>
      <c r="R131" s="87" t="s">
        <v>1816</v>
      </c>
      <c r="S131" s="87" t="s">
        <v>1816</v>
      </c>
      <c r="T131" s="87" t="s">
        <v>1818</v>
      </c>
      <c r="U131" s="87" t="s">
        <v>471</v>
      </c>
      <c r="V131" s="139">
        <v>44346.703321759262</v>
      </c>
      <c r="W131" s="131">
        <f t="shared" ca="1" si="5"/>
        <v>1</v>
      </c>
      <c r="X131" s="133" t="str">
        <f t="shared" si="6"/>
        <v>PROBABLE</v>
      </c>
      <c r="Y131" s="132" t="str">
        <f t="shared" si="7"/>
        <v>Provisión Contable</v>
      </c>
      <c r="Z131" s="85">
        <v>19561186</v>
      </c>
      <c r="AA131" s="84" t="s">
        <v>394</v>
      </c>
      <c r="AB131" s="84" t="s">
        <v>1822</v>
      </c>
      <c r="AC131" s="89" t="s">
        <v>1857</v>
      </c>
      <c r="AF131" s="84" t="s">
        <v>1819</v>
      </c>
      <c r="AI131" s="84" t="s">
        <v>1819</v>
      </c>
    </row>
    <row r="132" spans="1:35" ht="39.950000000000003" customHeight="1" x14ac:dyDescent="0.3">
      <c r="A132" s="84" t="s">
        <v>604</v>
      </c>
      <c r="B132" s="84" t="s">
        <v>810</v>
      </c>
      <c r="C132" s="84" t="s">
        <v>921</v>
      </c>
      <c r="D132" s="84" t="s">
        <v>923</v>
      </c>
      <c r="E132" s="88">
        <v>44160</v>
      </c>
      <c r="F132" s="136" t="str">
        <f t="shared" ca="1" si="8"/>
        <v>Año Anterior</v>
      </c>
      <c r="G132" s="141" t="s">
        <v>1038</v>
      </c>
      <c r="H132" s="138" t="s">
        <v>111</v>
      </c>
      <c r="I132" s="84" t="s">
        <v>11</v>
      </c>
      <c r="J132" s="84" t="s">
        <v>1187</v>
      </c>
      <c r="K132" s="84" t="s">
        <v>1313</v>
      </c>
      <c r="L132" s="84" t="s">
        <v>1464</v>
      </c>
      <c r="M132" s="84" t="s">
        <v>1692</v>
      </c>
      <c r="N132" s="84" t="s">
        <v>149</v>
      </c>
      <c r="P132" s="85">
        <v>24942614.760279998</v>
      </c>
      <c r="Q132" s="87" t="s">
        <v>1815</v>
      </c>
      <c r="R132" s="87" t="s">
        <v>1816</v>
      </c>
      <c r="S132" s="87" t="s">
        <v>1816</v>
      </c>
      <c r="T132" s="87" t="s">
        <v>1818</v>
      </c>
      <c r="U132" s="87" t="s">
        <v>471</v>
      </c>
      <c r="V132" s="139">
        <v>44368.602743055555</v>
      </c>
      <c r="W132" s="131">
        <f t="shared" ca="1" si="5"/>
        <v>1</v>
      </c>
      <c r="X132" s="133" t="str">
        <f t="shared" si="6"/>
        <v>PROBABLE</v>
      </c>
      <c r="Y132" s="132" t="str">
        <f t="shared" si="7"/>
        <v>Provisión Contable</v>
      </c>
      <c r="Z132" s="85">
        <v>23140848</v>
      </c>
      <c r="AA132" s="84" t="s">
        <v>394</v>
      </c>
      <c r="AB132" s="84" t="s">
        <v>1821</v>
      </c>
      <c r="AC132" s="89" t="s">
        <v>1866</v>
      </c>
      <c r="AF132" s="84" t="s">
        <v>1819</v>
      </c>
      <c r="AI132" s="84" t="s">
        <v>1819</v>
      </c>
    </row>
    <row r="133" spans="1:35" ht="39.950000000000003" customHeight="1" x14ac:dyDescent="0.3">
      <c r="A133" s="84" t="s">
        <v>607</v>
      </c>
      <c r="B133" s="84" t="s">
        <v>813</v>
      </c>
      <c r="C133" s="84" t="s">
        <v>921</v>
      </c>
      <c r="D133" s="84" t="s">
        <v>926</v>
      </c>
      <c r="E133" s="88">
        <v>44166</v>
      </c>
      <c r="F133" s="136" t="str">
        <f t="shared" ca="1" si="8"/>
        <v>Año Anterior</v>
      </c>
      <c r="G133" s="141" t="s">
        <v>1040</v>
      </c>
      <c r="H133" s="138" t="s">
        <v>111</v>
      </c>
      <c r="I133" s="84" t="s">
        <v>11</v>
      </c>
      <c r="J133" s="84" t="s">
        <v>1236</v>
      </c>
      <c r="K133" s="84" t="s">
        <v>1319</v>
      </c>
      <c r="L133" s="84" t="s">
        <v>1467</v>
      </c>
      <c r="M133" s="84" t="s">
        <v>1695</v>
      </c>
      <c r="N133" s="84" t="s">
        <v>287</v>
      </c>
      <c r="O133" s="85">
        <v>9780870</v>
      </c>
      <c r="P133" s="85">
        <v>10188909.048776001</v>
      </c>
      <c r="Q133" s="87" t="s">
        <v>1815</v>
      </c>
      <c r="R133" s="87" t="s">
        <v>1816</v>
      </c>
      <c r="S133" s="87" t="s">
        <v>1816</v>
      </c>
      <c r="T133" s="87" t="s">
        <v>1818</v>
      </c>
      <c r="U133" s="87" t="s">
        <v>471</v>
      </c>
      <c r="V133" s="139">
        <v>44346.727395833332</v>
      </c>
      <c r="W133" s="131">
        <f t="shared" ca="1" si="5"/>
        <v>1</v>
      </c>
      <c r="X133" s="133" t="str">
        <f t="shared" si="6"/>
        <v>PROBABLE</v>
      </c>
      <c r="Y133" s="132" t="str">
        <f t="shared" si="7"/>
        <v>Provisión Contable</v>
      </c>
      <c r="Z133" s="85">
        <v>10586201</v>
      </c>
      <c r="AA133" s="84" t="s">
        <v>394</v>
      </c>
      <c r="AB133" s="84" t="s">
        <v>1821</v>
      </c>
      <c r="AC133" s="89" t="s">
        <v>2032</v>
      </c>
      <c r="AF133" s="84" t="s">
        <v>1819</v>
      </c>
      <c r="AI133" s="84" t="s">
        <v>1819</v>
      </c>
    </row>
    <row r="134" spans="1:35" ht="39.950000000000003" customHeight="1" x14ac:dyDescent="0.3">
      <c r="A134" s="84" t="s">
        <v>606</v>
      </c>
      <c r="B134" s="84" t="s">
        <v>812</v>
      </c>
      <c r="C134" s="84" t="s">
        <v>921</v>
      </c>
      <c r="D134" s="84" t="s">
        <v>925</v>
      </c>
      <c r="E134" s="88">
        <v>44165</v>
      </c>
      <c r="F134" s="136" t="str">
        <f t="shared" ca="1" si="8"/>
        <v>Año Anterior</v>
      </c>
      <c r="G134" s="141" t="s">
        <v>1039</v>
      </c>
      <c r="H134" s="138" t="s">
        <v>111</v>
      </c>
      <c r="I134" s="84" t="s">
        <v>11</v>
      </c>
      <c r="J134" s="84" t="s">
        <v>1188</v>
      </c>
      <c r="K134" s="84" t="s">
        <v>1319</v>
      </c>
      <c r="L134" s="84" t="s">
        <v>1466</v>
      </c>
      <c r="M134" s="84" t="s">
        <v>1694</v>
      </c>
      <c r="N134" s="84" t="s">
        <v>287</v>
      </c>
      <c r="P134" s="85">
        <v>11041268.25663</v>
      </c>
      <c r="Q134" s="87" t="s">
        <v>1815</v>
      </c>
      <c r="R134" s="87" t="s">
        <v>1817</v>
      </c>
      <c r="S134" s="87" t="s">
        <v>1816</v>
      </c>
      <c r="T134" s="87" t="s">
        <v>1815</v>
      </c>
      <c r="U134" s="87" t="s">
        <v>471</v>
      </c>
      <c r="V134" s="139">
        <v>44356.907916666663</v>
      </c>
      <c r="W134" s="131">
        <f t="shared" ca="1" si="5"/>
        <v>1</v>
      </c>
      <c r="X134" s="133" t="str">
        <f t="shared" si="6"/>
        <v>PROBABLE</v>
      </c>
      <c r="Y134" s="132" t="str">
        <f t="shared" si="7"/>
        <v>Provisión Contable</v>
      </c>
      <c r="Z134" s="85">
        <v>11384969</v>
      </c>
      <c r="AA134" s="84" t="s">
        <v>394</v>
      </c>
      <c r="AB134" s="84" t="s">
        <v>1821</v>
      </c>
      <c r="AC134" s="89" t="s">
        <v>1868</v>
      </c>
      <c r="AF134" s="84" t="s">
        <v>1819</v>
      </c>
      <c r="AI134" s="84" t="s">
        <v>1819</v>
      </c>
    </row>
    <row r="135" spans="1:35" ht="39.950000000000003" customHeight="1" x14ac:dyDescent="0.3">
      <c r="A135" s="84" t="s">
        <v>591</v>
      </c>
      <c r="B135" s="84" t="s">
        <v>797</v>
      </c>
      <c r="C135" s="84" t="s">
        <v>921</v>
      </c>
      <c r="D135" s="84" t="s">
        <v>925</v>
      </c>
      <c r="E135" s="88">
        <v>44130</v>
      </c>
      <c r="F135" s="136" t="str">
        <f t="shared" ca="1" si="8"/>
        <v>Año Anterior</v>
      </c>
      <c r="G135" s="141" t="s">
        <v>1026</v>
      </c>
      <c r="H135" s="138" t="s">
        <v>111</v>
      </c>
      <c r="I135" s="84" t="s">
        <v>11</v>
      </c>
      <c r="J135" s="84" t="s">
        <v>1195</v>
      </c>
      <c r="K135" s="84" t="s">
        <v>1301</v>
      </c>
      <c r="L135" s="84" t="s">
        <v>1451</v>
      </c>
      <c r="M135" s="84" t="s">
        <v>1679</v>
      </c>
      <c r="N135" s="84" t="s">
        <v>1809</v>
      </c>
      <c r="O135" s="85">
        <v>5249248</v>
      </c>
      <c r="P135" s="85">
        <v>5468236.5113199996</v>
      </c>
      <c r="Q135" s="87" t="s">
        <v>1815</v>
      </c>
      <c r="R135" s="87" t="s">
        <v>1817</v>
      </c>
      <c r="S135" s="87" t="s">
        <v>1816</v>
      </c>
      <c r="T135" s="87" t="s">
        <v>1815</v>
      </c>
      <c r="U135" s="87" t="s">
        <v>471</v>
      </c>
      <c r="V135" s="139">
        <v>44356.910960648151</v>
      </c>
      <c r="W135" s="131">
        <f t="shared" ca="1" si="5"/>
        <v>1</v>
      </c>
      <c r="X135" s="133" t="str">
        <f t="shared" si="6"/>
        <v>PROBABLE</v>
      </c>
      <c r="Y135" s="132" t="str">
        <f t="shared" si="7"/>
        <v>Provisión Contable</v>
      </c>
      <c r="Z135" s="85">
        <v>5643915</v>
      </c>
      <c r="AA135" s="84" t="s">
        <v>394</v>
      </c>
      <c r="AB135" s="84" t="s">
        <v>1821</v>
      </c>
      <c r="AC135" s="89" t="s">
        <v>1861</v>
      </c>
      <c r="AF135" s="84" t="s">
        <v>1819</v>
      </c>
      <c r="AI135" s="84" t="s">
        <v>1819</v>
      </c>
    </row>
    <row r="136" spans="1:35" ht="39.950000000000003" customHeight="1" x14ac:dyDescent="0.3">
      <c r="A136" s="84" t="s">
        <v>605</v>
      </c>
      <c r="B136" s="84" t="s">
        <v>811</v>
      </c>
      <c r="C136" s="84" t="s">
        <v>921</v>
      </c>
      <c r="D136" s="84" t="s">
        <v>925</v>
      </c>
      <c r="E136" s="88">
        <v>44160</v>
      </c>
      <c r="F136" s="136" t="str">
        <f t="shared" ca="1" si="8"/>
        <v>Año Anterior</v>
      </c>
      <c r="G136" s="141" t="s">
        <v>1026</v>
      </c>
      <c r="H136" s="138" t="s">
        <v>111</v>
      </c>
      <c r="I136" s="84" t="s">
        <v>11</v>
      </c>
      <c r="J136" s="84" t="s">
        <v>1215</v>
      </c>
      <c r="K136" s="84" t="s">
        <v>1301</v>
      </c>
      <c r="L136" s="84" t="s">
        <v>1465</v>
      </c>
      <c r="M136" s="84" t="s">
        <v>1693</v>
      </c>
      <c r="N136" s="84" t="s">
        <v>1809</v>
      </c>
      <c r="O136" s="85">
        <v>13365184</v>
      </c>
      <c r="P136" s="85">
        <v>13942628.216177</v>
      </c>
      <c r="Q136" s="87" t="s">
        <v>1815</v>
      </c>
      <c r="R136" s="87" t="s">
        <v>1817</v>
      </c>
      <c r="S136" s="87" t="s">
        <v>1816</v>
      </c>
      <c r="T136" s="87" t="s">
        <v>1815</v>
      </c>
      <c r="U136" s="87" t="s">
        <v>471</v>
      </c>
      <c r="V136" s="139">
        <v>44356.913842592592</v>
      </c>
      <c r="W136" s="131">
        <f t="shared" ca="1" si="5"/>
        <v>1</v>
      </c>
      <c r="X136" s="133" t="str">
        <f t="shared" si="6"/>
        <v>PROBABLE</v>
      </c>
      <c r="Y136" s="132" t="str">
        <f t="shared" si="7"/>
        <v>Provisión Contable</v>
      </c>
      <c r="Z136" s="85">
        <v>14373694</v>
      </c>
      <c r="AA136" s="84" t="s">
        <v>394</v>
      </c>
      <c r="AB136" s="84" t="s">
        <v>1821</v>
      </c>
      <c r="AC136" s="89" t="s">
        <v>1867</v>
      </c>
      <c r="AF136" s="84" t="s">
        <v>1819</v>
      </c>
      <c r="AI136" s="84" t="s">
        <v>1819</v>
      </c>
    </row>
    <row r="137" spans="1:35" ht="39.950000000000003" customHeight="1" x14ac:dyDescent="0.3">
      <c r="A137" s="84" t="s">
        <v>609</v>
      </c>
      <c r="B137" s="84" t="s">
        <v>815</v>
      </c>
      <c r="C137" s="84" t="s">
        <v>921</v>
      </c>
      <c r="D137" s="84" t="s">
        <v>925</v>
      </c>
      <c r="E137" s="88">
        <v>44172</v>
      </c>
      <c r="F137" s="136" t="str">
        <f t="shared" ca="1" si="8"/>
        <v>Año Anterior</v>
      </c>
      <c r="G137" s="141" t="s">
        <v>1042</v>
      </c>
      <c r="H137" s="138" t="s">
        <v>111</v>
      </c>
      <c r="I137" s="84" t="s">
        <v>11</v>
      </c>
      <c r="J137" s="84" t="s">
        <v>1147</v>
      </c>
      <c r="K137" s="84" t="s">
        <v>1302</v>
      </c>
      <c r="L137" s="84" t="s">
        <v>1469</v>
      </c>
      <c r="M137" s="84" t="s">
        <v>1697</v>
      </c>
      <c r="N137" s="84" t="s">
        <v>287</v>
      </c>
      <c r="P137" s="85">
        <v>9689280.2265990004</v>
      </c>
      <c r="Q137" s="87" t="s">
        <v>1815</v>
      </c>
      <c r="R137" s="87" t="s">
        <v>1817</v>
      </c>
      <c r="S137" s="87" t="s">
        <v>1816</v>
      </c>
      <c r="T137" s="87" t="s">
        <v>1815</v>
      </c>
      <c r="U137" s="87" t="s">
        <v>471</v>
      </c>
      <c r="V137" s="139">
        <v>44356.916817129626</v>
      </c>
      <c r="W137" s="131">
        <f t="shared" ca="1" si="5"/>
        <v>1</v>
      </c>
      <c r="X137" s="133" t="str">
        <f t="shared" si="6"/>
        <v>PROBABLE</v>
      </c>
      <c r="Y137" s="132" t="str">
        <f t="shared" si="7"/>
        <v>Provisión Contable</v>
      </c>
      <c r="Z137" s="85">
        <v>10000862</v>
      </c>
      <c r="AA137" s="84" t="s">
        <v>394</v>
      </c>
      <c r="AB137" s="84" t="s">
        <v>1821</v>
      </c>
      <c r="AC137" s="89" t="s">
        <v>1869</v>
      </c>
      <c r="AF137" s="84" t="s">
        <v>1819</v>
      </c>
      <c r="AI137" s="84" t="s">
        <v>1819</v>
      </c>
    </row>
    <row r="138" spans="1:35" ht="39.950000000000003" customHeight="1" x14ac:dyDescent="0.3">
      <c r="A138" s="84" t="s">
        <v>690</v>
      </c>
      <c r="B138" s="84" t="s">
        <v>896</v>
      </c>
      <c r="C138" s="84" t="s">
        <v>921</v>
      </c>
      <c r="D138" s="84" t="s">
        <v>923</v>
      </c>
      <c r="E138" s="88">
        <v>44469</v>
      </c>
      <c r="F138" s="136" t="str">
        <f t="shared" ca="1" si="8"/>
        <v>Este Año</v>
      </c>
      <c r="G138" s="141" t="s">
        <v>1113</v>
      </c>
      <c r="H138" s="138" t="s">
        <v>111</v>
      </c>
      <c r="I138" s="84" t="s">
        <v>11</v>
      </c>
      <c r="J138" s="84" t="s">
        <v>1286</v>
      </c>
      <c r="K138" s="84" t="s">
        <v>1316</v>
      </c>
      <c r="L138" s="84" t="s">
        <v>1549</v>
      </c>
      <c r="M138" s="84" t="s">
        <v>1777</v>
      </c>
      <c r="N138" s="84" t="s">
        <v>149</v>
      </c>
      <c r="P138" s="85">
        <v>9179502.8720570002</v>
      </c>
      <c r="Q138" s="87" t="s">
        <v>1815</v>
      </c>
      <c r="R138" s="87" t="s">
        <v>1816</v>
      </c>
      <c r="S138" s="87" t="s">
        <v>1816</v>
      </c>
      <c r="T138" s="87" t="s">
        <v>1818</v>
      </c>
      <c r="U138" s="87" t="s">
        <v>471</v>
      </c>
      <c r="V138" s="139">
        <v>44368.578923611109</v>
      </c>
      <c r="W138" s="131">
        <f t="shared" ca="1" si="5"/>
        <v>1</v>
      </c>
      <c r="X138" s="133" t="str">
        <f t="shared" si="6"/>
        <v>PROBABLE</v>
      </c>
      <c r="Y138" s="132" t="str">
        <f t="shared" si="7"/>
        <v>Provisión Contable</v>
      </c>
      <c r="Z138" s="85">
        <v>8514909</v>
      </c>
      <c r="AA138" s="84" t="s">
        <v>394</v>
      </c>
      <c r="AB138" s="84" t="s">
        <v>1821</v>
      </c>
      <c r="AC138" s="89" t="s">
        <v>1908</v>
      </c>
      <c r="AF138" s="84" t="s">
        <v>1819</v>
      </c>
      <c r="AI138" s="84" t="s">
        <v>1819</v>
      </c>
    </row>
    <row r="139" spans="1:35" ht="39.950000000000003" customHeight="1" x14ac:dyDescent="0.3">
      <c r="A139" s="84" t="s">
        <v>610</v>
      </c>
      <c r="B139" s="84" t="s">
        <v>816</v>
      </c>
      <c r="C139" s="84" t="s">
        <v>921</v>
      </c>
      <c r="D139" s="84" t="s">
        <v>925</v>
      </c>
      <c r="E139" s="88">
        <v>44174</v>
      </c>
      <c r="F139" s="136" t="str">
        <f t="shared" ca="1" si="8"/>
        <v>Año Anterior</v>
      </c>
      <c r="G139" s="141" t="s">
        <v>1043</v>
      </c>
      <c r="H139" s="138" t="s">
        <v>111</v>
      </c>
      <c r="I139" s="84" t="s">
        <v>11</v>
      </c>
      <c r="J139" s="84" t="s">
        <v>1223</v>
      </c>
      <c r="K139" s="84" t="s">
        <v>1330</v>
      </c>
      <c r="L139" s="84" t="s">
        <v>1470</v>
      </c>
      <c r="M139" s="84" t="s">
        <v>1698</v>
      </c>
      <c r="N139" s="84" t="s">
        <v>149</v>
      </c>
      <c r="P139" s="85">
        <v>8162762.8345860001</v>
      </c>
      <c r="Q139" s="87" t="s">
        <v>1815</v>
      </c>
      <c r="R139" s="87" t="s">
        <v>1817</v>
      </c>
      <c r="S139" s="87" t="s">
        <v>1816</v>
      </c>
      <c r="T139" s="87" t="s">
        <v>1815</v>
      </c>
      <c r="U139" s="87" t="s">
        <v>471</v>
      </c>
      <c r="V139" s="139">
        <v>44356.920810185184</v>
      </c>
      <c r="W139" s="131">
        <f t="shared" ca="1" si="5"/>
        <v>1</v>
      </c>
      <c r="X139" s="133" t="str">
        <f t="shared" si="6"/>
        <v>PROBABLE</v>
      </c>
      <c r="Y139" s="132" t="str">
        <f t="shared" si="7"/>
        <v>Provisión Contable</v>
      </c>
      <c r="Z139" s="85">
        <v>8410286</v>
      </c>
      <c r="AA139" s="84" t="s">
        <v>394</v>
      </c>
      <c r="AB139" s="84" t="s">
        <v>1821</v>
      </c>
      <c r="AC139" s="89" t="s">
        <v>1870</v>
      </c>
      <c r="AF139" s="84" t="s">
        <v>1819</v>
      </c>
      <c r="AI139" s="84" t="s">
        <v>1819</v>
      </c>
    </row>
    <row r="140" spans="1:35" ht="39.950000000000003" customHeight="1" x14ac:dyDescent="0.3">
      <c r="A140" s="84" t="s">
        <v>611</v>
      </c>
      <c r="B140" s="84" t="s">
        <v>817</v>
      </c>
      <c r="C140" s="84" t="s">
        <v>921</v>
      </c>
      <c r="D140" s="84" t="s">
        <v>925</v>
      </c>
      <c r="E140" s="88">
        <v>44175</v>
      </c>
      <c r="F140" s="136" t="str">
        <f t="shared" ca="1" si="8"/>
        <v>Año Anterior</v>
      </c>
      <c r="G140" s="141" t="s">
        <v>1044</v>
      </c>
      <c r="H140" s="138" t="s">
        <v>111</v>
      </c>
      <c r="I140" s="84" t="s">
        <v>11</v>
      </c>
      <c r="J140" s="84" t="s">
        <v>1210</v>
      </c>
      <c r="K140" s="84" t="s">
        <v>1322</v>
      </c>
      <c r="L140" s="84" t="s">
        <v>2072</v>
      </c>
      <c r="M140" s="84" t="s">
        <v>2073</v>
      </c>
      <c r="N140" s="84" t="s">
        <v>149</v>
      </c>
      <c r="P140" s="85">
        <v>10776801.694777001</v>
      </c>
      <c r="Q140" s="87" t="s">
        <v>1815</v>
      </c>
      <c r="R140" s="87" t="s">
        <v>1817</v>
      </c>
      <c r="S140" s="87" t="s">
        <v>1816</v>
      </c>
      <c r="T140" s="87" t="s">
        <v>1815</v>
      </c>
      <c r="U140" s="87" t="s">
        <v>471</v>
      </c>
      <c r="V140" s="139">
        <v>44356.923657407409</v>
      </c>
      <c r="W140" s="131">
        <f t="shared" ca="1" si="5"/>
        <v>1</v>
      </c>
      <c r="X140" s="133" t="str">
        <f t="shared" si="6"/>
        <v>PROBABLE</v>
      </c>
      <c r="Y140" s="132" t="str">
        <f t="shared" si="7"/>
        <v>Provisión Contable</v>
      </c>
      <c r="Z140" s="85">
        <v>11107386</v>
      </c>
      <c r="AA140" s="84" t="s">
        <v>394</v>
      </c>
      <c r="AB140" s="84" t="s">
        <v>1822</v>
      </c>
      <c r="AC140" s="89" t="s">
        <v>2118</v>
      </c>
      <c r="AF140" s="84" t="s">
        <v>1819</v>
      </c>
      <c r="AI140" s="84" t="s">
        <v>1819</v>
      </c>
    </row>
    <row r="141" spans="1:35" ht="39.950000000000003" customHeight="1" x14ac:dyDescent="0.3">
      <c r="A141" s="84" t="s">
        <v>612</v>
      </c>
      <c r="B141" s="84" t="s">
        <v>818</v>
      </c>
      <c r="C141" s="84" t="s">
        <v>921</v>
      </c>
      <c r="D141" s="84" t="s">
        <v>925</v>
      </c>
      <c r="E141" s="88">
        <v>44175</v>
      </c>
      <c r="F141" s="136" t="str">
        <f t="shared" ca="1" si="8"/>
        <v>Año Anterior</v>
      </c>
      <c r="G141" s="141" t="s">
        <v>1045</v>
      </c>
      <c r="H141" s="138" t="s">
        <v>111</v>
      </c>
      <c r="I141" s="84" t="s">
        <v>11</v>
      </c>
      <c r="J141" s="84" t="s">
        <v>1237</v>
      </c>
      <c r="K141" s="84" t="s">
        <v>1301</v>
      </c>
      <c r="L141" s="84" t="s">
        <v>1471</v>
      </c>
      <c r="M141" s="84" t="s">
        <v>1699</v>
      </c>
      <c r="N141" s="84" t="s">
        <v>287</v>
      </c>
      <c r="P141" s="85">
        <v>13889752.114019001</v>
      </c>
      <c r="Q141" s="87" t="s">
        <v>1815</v>
      </c>
      <c r="R141" s="87" t="s">
        <v>1817</v>
      </c>
      <c r="S141" s="87" t="s">
        <v>1816</v>
      </c>
      <c r="T141" s="87" t="s">
        <v>1815</v>
      </c>
      <c r="U141" s="87" t="s">
        <v>471</v>
      </c>
      <c r="V141" s="139">
        <v>44356.929872685185</v>
      </c>
      <c r="W141" s="131">
        <f t="shared" ca="1" si="5"/>
        <v>1</v>
      </c>
      <c r="X141" s="133" t="str">
        <f t="shared" si="6"/>
        <v>PROBABLE</v>
      </c>
      <c r="Y141" s="132" t="str">
        <f t="shared" si="7"/>
        <v>Provisión Contable</v>
      </c>
      <c r="Z141" s="85">
        <v>14315929</v>
      </c>
      <c r="AA141" s="84" t="s">
        <v>394</v>
      </c>
      <c r="AB141" s="84" t="s">
        <v>1821</v>
      </c>
      <c r="AC141" s="89" t="s">
        <v>1862</v>
      </c>
      <c r="AF141" s="84" t="s">
        <v>1819</v>
      </c>
      <c r="AI141" s="84" t="s">
        <v>1819</v>
      </c>
    </row>
    <row r="142" spans="1:35" ht="39.950000000000003" customHeight="1" x14ac:dyDescent="0.3">
      <c r="A142" s="84" t="s">
        <v>613</v>
      </c>
      <c r="B142" s="84" t="s">
        <v>819</v>
      </c>
      <c r="C142" s="84" t="s">
        <v>921</v>
      </c>
      <c r="D142" s="84" t="s">
        <v>926</v>
      </c>
      <c r="E142" s="88">
        <v>44175</v>
      </c>
      <c r="F142" s="136" t="str">
        <f t="shared" ca="1" si="8"/>
        <v>Año Anterior</v>
      </c>
      <c r="G142" s="141" t="s">
        <v>1046</v>
      </c>
      <c r="H142" s="138" t="s">
        <v>111</v>
      </c>
      <c r="I142" s="84" t="s">
        <v>11</v>
      </c>
      <c r="J142" s="84" t="s">
        <v>1187</v>
      </c>
      <c r="K142" s="84" t="s">
        <v>1313</v>
      </c>
      <c r="L142" s="84" t="s">
        <v>1472</v>
      </c>
      <c r="M142" s="84" t="s">
        <v>1700</v>
      </c>
      <c r="N142" s="84" t="s">
        <v>287</v>
      </c>
      <c r="P142" s="85">
        <v>7868001.0585420001</v>
      </c>
      <c r="Q142" s="87" t="s">
        <v>1815</v>
      </c>
      <c r="R142" s="87" t="s">
        <v>1816</v>
      </c>
      <c r="S142" s="87" t="s">
        <v>1816</v>
      </c>
      <c r="T142" s="87" t="s">
        <v>1818</v>
      </c>
      <c r="U142" s="87" t="s">
        <v>471</v>
      </c>
      <c r="V142" s="139">
        <v>44346.737013888887</v>
      </c>
      <c r="W142" s="131">
        <f t="shared" ca="1" si="5"/>
        <v>1</v>
      </c>
      <c r="X142" s="133" t="str">
        <f t="shared" si="6"/>
        <v>PROBABLE</v>
      </c>
      <c r="Y142" s="132" t="str">
        <f t="shared" si="7"/>
        <v>Provisión Contable</v>
      </c>
      <c r="Z142" s="85">
        <v>8194937</v>
      </c>
      <c r="AA142" s="84" t="s">
        <v>394</v>
      </c>
      <c r="AB142" s="84" t="s">
        <v>1821</v>
      </c>
      <c r="AC142" s="89" t="s">
        <v>1871</v>
      </c>
      <c r="AF142" s="84" t="s">
        <v>1819</v>
      </c>
      <c r="AI142" s="84" t="s">
        <v>1819</v>
      </c>
    </row>
    <row r="143" spans="1:35" ht="39.950000000000003" customHeight="1" x14ac:dyDescent="0.3">
      <c r="A143" s="84" t="s">
        <v>596</v>
      </c>
      <c r="B143" s="84" t="s">
        <v>802</v>
      </c>
      <c r="C143" s="84" t="s">
        <v>921</v>
      </c>
      <c r="D143" s="84" t="s">
        <v>925</v>
      </c>
      <c r="E143" s="88">
        <v>44147</v>
      </c>
      <c r="F143" s="136" t="str">
        <f t="shared" ca="1" si="8"/>
        <v>Año Anterior</v>
      </c>
      <c r="G143" s="141" t="s">
        <v>1031</v>
      </c>
      <c r="H143" s="138" t="s">
        <v>111</v>
      </c>
      <c r="I143" s="84" t="s">
        <v>11</v>
      </c>
      <c r="J143" s="84" t="s">
        <v>1230</v>
      </c>
      <c r="K143" s="84" t="s">
        <v>1301</v>
      </c>
      <c r="L143" s="84" t="s">
        <v>1456</v>
      </c>
      <c r="M143" s="84" t="s">
        <v>1684</v>
      </c>
      <c r="N143" s="84" t="s">
        <v>1809</v>
      </c>
      <c r="O143" s="85">
        <v>68688280</v>
      </c>
      <c r="P143" s="85">
        <v>71513028.459032997</v>
      </c>
      <c r="Q143" s="87" t="s">
        <v>1815</v>
      </c>
      <c r="R143" s="87" t="s">
        <v>1817</v>
      </c>
      <c r="S143" s="87" t="s">
        <v>1816</v>
      </c>
      <c r="T143" s="87" t="s">
        <v>1815</v>
      </c>
      <c r="U143" s="87" t="s">
        <v>471</v>
      </c>
      <c r="V143" s="139">
        <v>44356.935289351852</v>
      </c>
      <c r="W143" s="131">
        <f t="shared" ref="W143:W206" ca="1" si="9">IF(ISBLANK(V143)=FALSE,IF((NOW()-V143)&lt;=180,1,2)," ")</f>
        <v>1</v>
      </c>
      <c r="X143" s="133" t="str">
        <f t="shared" ref="X143:X206" si="10">IF(U143="ALTA","PROBABLE",IF(U143="MEDIA","POSIBLE","REMOTO"))</f>
        <v>PROBABLE</v>
      </c>
      <c r="Y143" s="132" t="str">
        <f t="shared" ref="Y143:Y206" si="11">IF(U143="ALTA","Provisión Contable",IF(U143="MEDIA","Cuenta de Orden","No se registra"))</f>
        <v>Provisión Contable</v>
      </c>
      <c r="Z143" s="85">
        <v>73886348</v>
      </c>
      <c r="AA143" s="84" t="s">
        <v>394</v>
      </c>
      <c r="AB143" s="84" t="s">
        <v>1821</v>
      </c>
      <c r="AC143" s="89" t="s">
        <v>2105</v>
      </c>
      <c r="AF143" s="84" t="s">
        <v>1819</v>
      </c>
      <c r="AI143" s="84" t="s">
        <v>1819</v>
      </c>
    </row>
    <row r="144" spans="1:35" ht="39.950000000000003" customHeight="1" x14ac:dyDescent="0.3">
      <c r="A144" s="84" t="s">
        <v>585</v>
      </c>
      <c r="B144" s="84" t="s">
        <v>791</v>
      </c>
      <c r="C144" s="84" t="s">
        <v>921</v>
      </c>
      <c r="D144" s="84" t="s">
        <v>925</v>
      </c>
      <c r="E144" s="88">
        <v>44124</v>
      </c>
      <c r="F144" s="136" t="str">
        <f t="shared" ca="1" si="8"/>
        <v>Año Anterior</v>
      </c>
      <c r="G144" s="141" t="s">
        <v>1016</v>
      </c>
      <c r="H144" s="138" t="s">
        <v>111</v>
      </c>
      <c r="I144" s="84" t="s">
        <v>11</v>
      </c>
      <c r="J144" s="84" t="s">
        <v>1221</v>
      </c>
      <c r="K144" s="84" t="s">
        <v>1301</v>
      </c>
      <c r="L144" s="84" t="s">
        <v>1433</v>
      </c>
      <c r="M144" s="84" t="s">
        <v>1661</v>
      </c>
      <c r="N144" s="84" t="s">
        <v>1809</v>
      </c>
      <c r="O144" s="85">
        <v>9575060</v>
      </c>
      <c r="P144" s="85">
        <v>9974513.0521699991</v>
      </c>
      <c r="Q144" s="87" t="s">
        <v>1815</v>
      </c>
      <c r="R144" s="87" t="s">
        <v>1817</v>
      </c>
      <c r="S144" s="87" t="s">
        <v>1816</v>
      </c>
      <c r="T144" s="87" t="s">
        <v>1815</v>
      </c>
      <c r="U144" s="87" t="s">
        <v>471</v>
      </c>
      <c r="V144" s="139">
        <v>44347.900983796295</v>
      </c>
      <c r="W144" s="131">
        <f t="shared" ca="1" si="9"/>
        <v>1</v>
      </c>
      <c r="X144" s="133" t="str">
        <f t="shared" si="10"/>
        <v>PROBABLE</v>
      </c>
      <c r="Y144" s="132" t="str">
        <f t="shared" si="11"/>
        <v>Provisión Contable</v>
      </c>
      <c r="Z144" s="85">
        <v>10291343</v>
      </c>
      <c r="AA144" s="84" t="s">
        <v>394</v>
      </c>
      <c r="AB144" s="84" t="s">
        <v>1821</v>
      </c>
      <c r="AC144" s="89" t="s">
        <v>1991</v>
      </c>
      <c r="AF144" s="84" t="s">
        <v>1819</v>
      </c>
      <c r="AI144" s="84" t="s">
        <v>1819</v>
      </c>
    </row>
    <row r="145" spans="1:35" ht="39.950000000000003" customHeight="1" x14ac:dyDescent="0.3">
      <c r="A145" s="84" t="s">
        <v>602</v>
      </c>
      <c r="B145" s="84" t="s">
        <v>808</v>
      </c>
      <c r="C145" s="84" t="s">
        <v>921</v>
      </c>
      <c r="D145" s="84" t="s">
        <v>925</v>
      </c>
      <c r="E145" s="88">
        <v>44159</v>
      </c>
      <c r="F145" s="136" t="str">
        <f t="shared" ref="F145:F208" ca="1" si="12">IF(ISBLANK(E145)=FALSE,IF(YEAR(E145)=YEAR(NOW()),"Este Año",IF((YEAR(E145)-YEAR(NOW()))=-1,"Año Anterior","Mas de dos Años")),"")</f>
        <v>Año Anterior</v>
      </c>
      <c r="G145" s="141" t="s">
        <v>1016</v>
      </c>
      <c r="H145" s="138" t="s">
        <v>111</v>
      </c>
      <c r="I145" s="84" t="s">
        <v>11</v>
      </c>
      <c r="J145" s="84" t="s">
        <v>1234</v>
      </c>
      <c r="K145" s="84" t="s">
        <v>1301</v>
      </c>
      <c r="L145" s="84" t="s">
        <v>1462</v>
      </c>
      <c r="M145" s="84" t="s">
        <v>1690</v>
      </c>
      <c r="N145" s="84" t="s">
        <v>1809</v>
      </c>
      <c r="O145" s="85">
        <v>11398406</v>
      </c>
      <c r="P145" s="85">
        <v>11890875.360567</v>
      </c>
      <c r="Q145" s="87" t="s">
        <v>1815</v>
      </c>
      <c r="R145" s="87" t="s">
        <v>1817</v>
      </c>
      <c r="S145" s="87" t="s">
        <v>1816</v>
      </c>
      <c r="T145" s="87" t="s">
        <v>1815</v>
      </c>
      <c r="U145" s="87" t="s">
        <v>471</v>
      </c>
      <c r="V145" s="139">
        <v>44356.93886574074</v>
      </c>
      <c r="W145" s="131">
        <f t="shared" ca="1" si="9"/>
        <v>1</v>
      </c>
      <c r="X145" s="133" t="str">
        <f t="shared" si="10"/>
        <v>PROBABLE</v>
      </c>
      <c r="Y145" s="132" t="str">
        <f t="shared" si="11"/>
        <v>Provisión Contable</v>
      </c>
      <c r="Z145" s="85">
        <v>12263900</v>
      </c>
      <c r="AA145" s="84" t="s">
        <v>394</v>
      </c>
      <c r="AB145" s="84" t="s">
        <v>1821</v>
      </c>
      <c r="AC145" s="89" t="s">
        <v>1865</v>
      </c>
      <c r="AF145" s="84" t="s">
        <v>1819</v>
      </c>
      <c r="AI145" s="84" t="s">
        <v>1819</v>
      </c>
    </row>
    <row r="146" spans="1:35" ht="39.950000000000003" customHeight="1" x14ac:dyDescent="0.3">
      <c r="A146" s="84" t="s">
        <v>580</v>
      </c>
      <c r="B146" s="84" t="s">
        <v>786</v>
      </c>
      <c r="C146" s="84" t="s">
        <v>921</v>
      </c>
      <c r="D146" s="84" t="s">
        <v>925</v>
      </c>
      <c r="E146" s="88">
        <v>44118</v>
      </c>
      <c r="F146" s="136" t="str">
        <f t="shared" ca="1" si="12"/>
        <v>Año Anterior</v>
      </c>
      <c r="G146" s="141" t="s">
        <v>1016</v>
      </c>
      <c r="H146" s="138" t="s">
        <v>111</v>
      </c>
      <c r="I146" s="84" t="s">
        <v>11</v>
      </c>
      <c r="J146" s="84" t="s">
        <v>1217</v>
      </c>
      <c r="K146" s="84" t="s">
        <v>1301</v>
      </c>
      <c r="L146" s="84" t="s">
        <v>1441</v>
      </c>
      <c r="M146" s="84" t="s">
        <v>1669</v>
      </c>
      <c r="N146" s="84" t="s">
        <v>1809</v>
      </c>
      <c r="O146" s="85">
        <v>28577979</v>
      </c>
      <c r="P146" s="85">
        <v>29753224.648056999</v>
      </c>
      <c r="Q146" s="87" t="s">
        <v>1815</v>
      </c>
      <c r="R146" s="87" t="s">
        <v>1817</v>
      </c>
      <c r="S146" s="87" t="s">
        <v>1816</v>
      </c>
      <c r="T146" s="87" t="s">
        <v>1815</v>
      </c>
      <c r="U146" s="87" t="s">
        <v>471</v>
      </c>
      <c r="V146" s="139">
        <v>44322.816446759258</v>
      </c>
      <c r="W146" s="131">
        <f t="shared" ca="1" si="9"/>
        <v>1</v>
      </c>
      <c r="X146" s="133" t="str">
        <f t="shared" si="10"/>
        <v>PROBABLE</v>
      </c>
      <c r="Y146" s="132" t="str">
        <f t="shared" si="11"/>
        <v>Provisión Contable</v>
      </c>
      <c r="Z146" s="85">
        <v>30710017</v>
      </c>
      <c r="AA146" s="84" t="s">
        <v>394</v>
      </c>
      <c r="AB146" s="84" t="s">
        <v>1821</v>
      </c>
      <c r="AC146" s="89" t="s">
        <v>1857</v>
      </c>
      <c r="AF146" s="84" t="s">
        <v>1819</v>
      </c>
      <c r="AI146" s="84" t="s">
        <v>1819</v>
      </c>
    </row>
    <row r="147" spans="1:35" ht="39.950000000000003" customHeight="1" x14ac:dyDescent="0.3">
      <c r="A147" s="84" t="s">
        <v>616</v>
      </c>
      <c r="B147" s="84" t="s">
        <v>822</v>
      </c>
      <c r="C147" s="84" t="s">
        <v>921</v>
      </c>
      <c r="D147" s="84" t="s">
        <v>925</v>
      </c>
      <c r="E147" s="88">
        <v>44179</v>
      </c>
      <c r="F147" s="136" t="str">
        <f t="shared" ca="1" si="12"/>
        <v>Año Anterior</v>
      </c>
      <c r="G147" s="141" t="s">
        <v>1016</v>
      </c>
      <c r="H147" s="138" t="s">
        <v>111</v>
      </c>
      <c r="I147" s="84" t="s">
        <v>11</v>
      </c>
      <c r="J147" s="84" t="s">
        <v>1194</v>
      </c>
      <c r="K147" s="84" t="s">
        <v>1301</v>
      </c>
      <c r="L147" s="84" t="s">
        <v>1475</v>
      </c>
      <c r="M147" s="84" t="s">
        <v>1703</v>
      </c>
      <c r="N147" s="84" t="s">
        <v>1809</v>
      </c>
      <c r="O147" s="85">
        <v>16121491</v>
      </c>
      <c r="P147" s="85">
        <v>16784473.926047001</v>
      </c>
      <c r="Q147" s="87" t="s">
        <v>1815</v>
      </c>
      <c r="R147" s="87" t="s">
        <v>1817</v>
      </c>
      <c r="S147" s="87" t="s">
        <v>1816</v>
      </c>
      <c r="T147" s="87" t="s">
        <v>1815</v>
      </c>
      <c r="U147" s="87" t="s">
        <v>471</v>
      </c>
      <c r="V147" s="139">
        <v>44356.946458333332</v>
      </c>
      <c r="W147" s="131">
        <f t="shared" ca="1" si="9"/>
        <v>1</v>
      </c>
      <c r="X147" s="133" t="str">
        <f t="shared" si="10"/>
        <v>PROBABLE</v>
      </c>
      <c r="Y147" s="132" t="str">
        <f t="shared" si="11"/>
        <v>Provisión Contable</v>
      </c>
      <c r="Z147" s="85">
        <v>17345064</v>
      </c>
      <c r="AA147" s="84" t="s">
        <v>394</v>
      </c>
      <c r="AB147" s="84" t="s">
        <v>1821</v>
      </c>
      <c r="AC147" s="89" t="s">
        <v>1996</v>
      </c>
      <c r="AF147" s="84" t="s">
        <v>1819</v>
      </c>
      <c r="AI147" s="84" t="s">
        <v>1819</v>
      </c>
    </row>
    <row r="148" spans="1:35" ht="39.950000000000003" customHeight="1" x14ac:dyDescent="0.3">
      <c r="A148" s="84" t="s">
        <v>608</v>
      </c>
      <c r="B148" s="84" t="s">
        <v>814</v>
      </c>
      <c r="C148" s="84" t="s">
        <v>921</v>
      </c>
      <c r="D148" s="84" t="s">
        <v>926</v>
      </c>
      <c r="E148" s="88">
        <v>44169</v>
      </c>
      <c r="F148" s="136" t="str">
        <f t="shared" ca="1" si="12"/>
        <v>Año Anterior</v>
      </c>
      <c r="G148" s="141" t="s">
        <v>1041</v>
      </c>
      <c r="H148" s="138" t="s">
        <v>111</v>
      </c>
      <c r="I148" s="84" t="s">
        <v>11</v>
      </c>
      <c r="J148" s="84" t="s">
        <v>1210</v>
      </c>
      <c r="K148" s="84" t="s">
        <v>1301</v>
      </c>
      <c r="L148" s="84" t="s">
        <v>1468</v>
      </c>
      <c r="M148" s="84" t="s">
        <v>1696</v>
      </c>
      <c r="N148" s="84" t="s">
        <v>149</v>
      </c>
      <c r="P148" s="85">
        <v>11845780.337551</v>
      </c>
      <c r="Q148" s="87" t="s">
        <v>1815</v>
      </c>
      <c r="R148" s="87" t="s">
        <v>1816</v>
      </c>
      <c r="S148" s="87" t="s">
        <v>1816</v>
      </c>
      <c r="T148" s="87" t="s">
        <v>1818</v>
      </c>
      <c r="U148" s="87" t="s">
        <v>471</v>
      </c>
      <c r="V148" s="139">
        <v>44346.73337962963</v>
      </c>
      <c r="W148" s="131">
        <f t="shared" ca="1" si="9"/>
        <v>1</v>
      </c>
      <c r="X148" s="133" t="str">
        <f t="shared" si="10"/>
        <v>PROBABLE</v>
      </c>
      <c r="Y148" s="132" t="str">
        <f t="shared" si="11"/>
        <v>Provisión Contable</v>
      </c>
      <c r="Z148" s="85">
        <v>12336920</v>
      </c>
      <c r="AA148" s="84" t="s">
        <v>394</v>
      </c>
      <c r="AB148" s="84" t="s">
        <v>1821</v>
      </c>
      <c r="AC148" s="89" t="s">
        <v>2119</v>
      </c>
      <c r="AF148" s="84" t="s">
        <v>1819</v>
      </c>
      <c r="AI148" s="84" t="s">
        <v>1819</v>
      </c>
    </row>
    <row r="149" spans="1:35" ht="39.950000000000003" customHeight="1" x14ac:dyDescent="0.3">
      <c r="A149" s="84" t="s">
        <v>614</v>
      </c>
      <c r="B149" s="84" t="s">
        <v>820</v>
      </c>
      <c r="C149" s="84" t="s">
        <v>921</v>
      </c>
      <c r="D149" s="84" t="s">
        <v>926</v>
      </c>
      <c r="E149" s="88">
        <v>44176</v>
      </c>
      <c r="F149" s="136" t="str">
        <f t="shared" ca="1" si="12"/>
        <v>Año Anterior</v>
      </c>
      <c r="G149" s="141" t="s">
        <v>1047</v>
      </c>
      <c r="H149" s="138" t="s">
        <v>111</v>
      </c>
      <c r="I149" s="84" t="s">
        <v>11</v>
      </c>
      <c r="J149" s="84" t="s">
        <v>1238</v>
      </c>
      <c r="K149" s="84" t="s">
        <v>1317</v>
      </c>
      <c r="L149" s="84" t="s">
        <v>1473</v>
      </c>
      <c r="M149" s="84" t="s">
        <v>1701</v>
      </c>
      <c r="N149" s="84" t="s">
        <v>149</v>
      </c>
      <c r="O149" s="85">
        <v>4276716</v>
      </c>
      <c r="P149" s="85">
        <v>4444572.1886099996</v>
      </c>
      <c r="Q149" s="87" t="s">
        <v>1815</v>
      </c>
      <c r="R149" s="87" t="s">
        <v>1816</v>
      </c>
      <c r="S149" s="87" t="s">
        <v>1816</v>
      </c>
      <c r="T149" s="87" t="s">
        <v>1818</v>
      </c>
      <c r="U149" s="87" t="s">
        <v>471</v>
      </c>
      <c r="V149" s="139">
        <v>44346.740682870368</v>
      </c>
      <c r="W149" s="131">
        <f t="shared" ca="1" si="9"/>
        <v>1</v>
      </c>
      <c r="X149" s="133" t="str">
        <f t="shared" si="10"/>
        <v>PROBABLE</v>
      </c>
      <c r="Y149" s="132" t="str">
        <f t="shared" si="11"/>
        <v>Provisión Contable</v>
      </c>
      <c r="Z149" s="85">
        <v>4627899</v>
      </c>
      <c r="AA149" s="84" t="s">
        <v>394</v>
      </c>
      <c r="AB149" s="84" t="s">
        <v>1821</v>
      </c>
      <c r="AC149" s="89" t="s">
        <v>1872</v>
      </c>
      <c r="AF149" s="84" t="s">
        <v>1819</v>
      </c>
      <c r="AI149" s="84" t="s">
        <v>1819</v>
      </c>
    </row>
    <row r="150" spans="1:35" ht="39.950000000000003" customHeight="1" x14ac:dyDescent="0.3">
      <c r="A150" s="84" t="s">
        <v>617</v>
      </c>
      <c r="B150" s="84" t="s">
        <v>823</v>
      </c>
      <c r="C150" s="84" t="s">
        <v>921</v>
      </c>
      <c r="D150" s="84" t="s">
        <v>926</v>
      </c>
      <c r="E150" s="88">
        <v>44181</v>
      </c>
      <c r="F150" s="136" t="str">
        <f t="shared" ca="1" si="12"/>
        <v>Año Anterior</v>
      </c>
      <c r="G150" s="141" t="s">
        <v>1049</v>
      </c>
      <c r="H150" s="138" t="s">
        <v>111</v>
      </c>
      <c r="I150" s="84" t="s">
        <v>11</v>
      </c>
      <c r="J150" s="84" t="s">
        <v>1240</v>
      </c>
      <c r="K150" s="84" t="s">
        <v>1331</v>
      </c>
      <c r="L150" s="84" t="s">
        <v>1476</v>
      </c>
      <c r="M150" s="84" t="s">
        <v>1704</v>
      </c>
      <c r="N150" s="84" t="s">
        <v>149</v>
      </c>
      <c r="P150" s="85">
        <v>16754240.996486999</v>
      </c>
      <c r="Q150" s="87" t="s">
        <v>1815</v>
      </c>
      <c r="R150" s="87" t="s">
        <v>1816</v>
      </c>
      <c r="S150" s="87" t="s">
        <v>1816</v>
      </c>
      <c r="T150" s="87" t="s">
        <v>1818</v>
      </c>
      <c r="U150" s="87" t="s">
        <v>471</v>
      </c>
      <c r="V150" s="139">
        <v>44346.743761574071</v>
      </c>
      <c r="W150" s="131">
        <f t="shared" ca="1" si="9"/>
        <v>1</v>
      </c>
      <c r="X150" s="133" t="str">
        <f t="shared" si="10"/>
        <v>PROBABLE</v>
      </c>
      <c r="Y150" s="132" t="str">
        <f t="shared" si="11"/>
        <v>Provisión Contable</v>
      </c>
      <c r="Z150" s="85">
        <v>17445310</v>
      </c>
      <c r="AA150" s="84" t="s">
        <v>394</v>
      </c>
      <c r="AB150" s="84" t="s">
        <v>1821</v>
      </c>
      <c r="AC150" s="89" t="s">
        <v>1997</v>
      </c>
      <c r="AF150" s="84" t="s">
        <v>1819</v>
      </c>
      <c r="AI150" s="84" t="s">
        <v>1819</v>
      </c>
    </row>
    <row r="151" spans="1:35" ht="39.950000000000003" customHeight="1" x14ac:dyDescent="0.3">
      <c r="A151" s="84" t="s">
        <v>618</v>
      </c>
      <c r="B151" s="84" t="s">
        <v>824</v>
      </c>
      <c r="C151" s="84" t="s">
        <v>921</v>
      </c>
      <c r="D151" s="84" t="s">
        <v>924</v>
      </c>
      <c r="E151" s="88">
        <v>44182</v>
      </c>
      <c r="F151" s="136" t="str">
        <f t="shared" ca="1" si="12"/>
        <v>Año Anterior</v>
      </c>
      <c r="G151" s="141" t="s">
        <v>1050</v>
      </c>
      <c r="H151" s="138" t="s">
        <v>111</v>
      </c>
      <c r="I151" s="84" t="s">
        <v>11</v>
      </c>
      <c r="J151" s="84" t="s">
        <v>1241</v>
      </c>
      <c r="K151" s="84" t="s">
        <v>1301</v>
      </c>
      <c r="L151" s="84" t="s">
        <v>1477</v>
      </c>
      <c r="M151" s="84" t="s">
        <v>1705</v>
      </c>
      <c r="N151" s="84" t="s">
        <v>287</v>
      </c>
      <c r="P151" s="85">
        <v>32536927.829163</v>
      </c>
      <c r="Q151" s="87" t="s">
        <v>1815</v>
      </c>
      <c r="R151" s="87" t="s">
        <v>1816</v>
      </c>
      <c r="S151" s="87" t="s">
        <v>1816</v>
      </c>
      <c r="T151" s="87" t="s">
        <v>1817</v>
      </c>
      <c r="U151" s="87" t="s">
        <v>471</v>
      </c>
      <c r="V151" s="139">
        <v>44361.097997685189</v>
      </c>
      <c r="W151" s="131">
        <f t="shared" ca="1" si="9"/>
        <v>1</v>
      </c>
      <c r="X151" s="133" t="str">
        <f t="shared" si="10"/>
        <v>PROBABLE</v>
      </c>
      <c r="Y151" s="132" t="str">
        <f t="shared" si="11"/>
        <v>Provisión Contable</v>
      </c>
      <c r="Z151" s="85">
        <v>30168875</v>
      </c>
      <c r="AA151" s="84" t="s">
        <v>394</v>
      </c>
      <c r="AB151" s="84" t="s">
        <v>1821</v>
      </c>
      <c r="AC151" s="89" t="s">
        <v>1873</v>
      </c>
      <c r="AF151" s="84" t="s">
        <v>1819</v>
      </c>
      <c r="AI151" s="84" t="s">
        <v>1819</v>
      </c>
    </row>
    <row r="152" spans="1:35" ht="39.950000000000003" customHeight="1" x14ac:dyDescent="0.3">
      <c r="A152" s="84" t="s">
        <v>621</v>
      </c>
      <c r="B152" s="84" t="s">
        <v>827</v>
      </c>
      <c r="C152" s="84" t="s">
        <v>921</v>
      </c>
      <c r="D152" s="84" t="s">
        <v>926</v>
      </c>
      <c r="E152" s="88">
        <v>44211</v>
      </c>
      <c r="F152" s="136" t="str">
        <f t="shared" ca="1" si="12"/>
        <v>Este Año</v>
      </c>
      <c r="G152" s="141" t="s">
        <v>1053</v>
      </c>
      <c r="H152" s="138" t="s">
        <v>111</v>
      </c>
      <c r="I152" s="84" t="s">
        <v>11</v>
      </c>
      <c r="J152" s="84" t="s">
        <v>1238</v>
      </c>
      <c r="K152" s="84" t="s">
        <v>1317</v>
      </c>
      <c r="L152" s="84" t="s">
        <v>1480</v>
      </c>
      <c r="M152" s="84" t="s">
        <v>1708</v>
      </c>
      <c r="N152" s="84" t="s">
        <v>1807</v>
      </c>
      <c r="P152" s="85">
        <v>10999395.288404001</v>
      </c>
      <c r="Q152" s="87" t="s">
        <v>1815</v>
      </c>
      <c r="R152" s="87" t="s">
        <v>1816</v>
      </c>
      <c r="S152" s="87" t="s">
        <v>1816</v>
      </c>
      <c r="T152" s="87" t="s">
        <v>1818</v>
      </c>
      <c r="U152" s="87" t="s">
        <v>471</v>
      </c>
      <c r="V152" s="139">
        <v>44346.750752314816</v>
      </c>
      <c r="W152" s="131">
        <f t="shared" ca="1" si="9"/>
        <v>1</v>
      </c>
      <c r="X152" s="133" t="str">
        <f t="shared" si="10"/>
        <v>PROBABLE</v>
      </c>
      <c r="Y152" s="132" t="str">
        <f t="shared" si="11"/>
        <v>Provisión Contable</v>
      </c>
      <c r="Z152" s="85">
        <v>11453092</v>
      </c>
      <c r="AA152" s="84" t="s">
        <v>394</v>
      </c>
      <c r="AB152" s="84" t="s">
        <v>1821</v>
      </c>
      <c r="AC152" s="89" t="s">
        <v>1864</v>
      </c>
      <c r="AF152" s="84" t="s">
        <v>1819</v>
      </c>
      <c r="AI152" s="84" t="s">
        <v>1819</v>
      </c>
    </row>
    <row r="153" spans="1:35" ht="39.950000000000003" customHeight="1" x14ac:dyDescent="0.3">
      <c r="A153" s="84" t="s">
        <v>619</v>
      </c>
      <c r="B153" s="84" t="s">
        <v>825</v>
      </c>
      <c r="C153" s="84" t="s">
        <v>921</v>
      </c>
      <c r="D153" s="84" t="s">
        <v>926</v>
      </c>
      <c r="E153" s="88">
        <v>44183</v>
      </c>
      <c r="F153" s="136" t="str">
        <f t="shared" ca="1" si="12"/>
        <v>Año Anterior</v>
      </c>
      <c r="G153" s="141" t="s">
        <v>1051</v>
      </c>
      <c r="H153" s="138" t="s">
        <v>111</v>
      </c>
      <c r="I153" s="84" t="s">
        <v>11</v>
      </c>
      <c r="J153" s="84" t="s">
        <v>1242</v>
      </c>
      <c r="K153" s="84" t="s">
        <v>1317</v>
      </c>
      <c r="L153" s="84" t="s">
        <v>1478</v>
      </c>
      <c r="M153" s="84" t="s">
        <v>1706</v>
      </c>
      <c r="N153" s="84" t="s">
        <v>1807</v>
      </c>
      <c r="P153" s="85">
        <v>16754240.996486999</v>
      </c>
      <c r="Q153" s="87" t="s">
        <v>1815</v>
      </c>
      <c r="R153" s="87" t="s">
        <v>1816</v>
      </c>
      <c r="S153" s="87" t="s">
        <v>1816</v>
      </c>
      <c r="T153" s="87" t="s">
        <v>1818</v>
      </c>
      <c r="U153" s="87" t="s">
        <v>471</v>
      </c>
      <c r="V153" s="139">
        <v>44346.747245370374</v>
      </c>
      <c r="W153" s="131">
        <f t="shared" ca="1" si="9"/>
        <v>1</v>
      </c>
      <c r="X153" s="133" t="str">
        <f t="shared" si="10"/>
        <v>PROBABLE</v>
      </c>
      <c r="Y153" s="132" t="str">
        <f t="shared" si="11"/>
        <v>Provisión Contable</v>
      </c>
      <c r="Z153" s="85">
        <v>17448380</v>
      </c>
      <c r="AA153" s="84" t="s">
        <v>394</v>
      </c>
      <c r="AB153" s="84" t="s">
        <v>1821</v>
      </c>
      <c r="AC153" s="89" t="s">
        <v>1998</v>
      </c>
      <c r="AF153" s="84" t="s">
        <v>1819</v>
      </c>
      <c r="AI153" s="84" t="s">
        <v>1819</v>
      </c>
    </row>
    <row r="154" spans="1:35" ht="39.950000000000003" customHeight="1" x14ac:dyDescent="0.3">
      <c r="A154" s="84" t="s">
        <v>632</v>
      </c>
      <c r="B154" s="84" t="s">
        <v>838</v>
      </c>
      <c r="C154" s="84" t="s">
        <v>921</v>
      </c>
      <c r="D154" s="84" t="s">
        <v>923</v>
      </c>
      <c r="E154" s="88">
        <v>44244</v>
      </c>
      <c r="F154" s="136" t="str">
        <f t="shared" ca="1" si="12"/>
        <v>Este Año</v>
      </c>
      <c r="G154" s="141" t="s">
        <v>1064</v>
      </c>
      <c r="H154" s="138" t="s">
        <v>111</v>
      </c>
      <c r="I154" s="84" t="s">
        <v>11</v>
      </c>
      <c r="J154" s="84" t="s">
        <v>1249</v>
      </c>
      <c r="K154" s="84" t="s">
        <v>1319</v>
      </c>
      <c r="L154" s="84" t="s">
        <v>1491</v>
      </c>
      <c r="M154" s="84" t="s">
        <v>1719</v>
      </c>
      <c r="N154" s="84" t="s">
        <v>287</v>
      </c>
      <c r="P154" s="85">
        <v>24848022.246895999</v>
      </c>
      <c r="Q154" s="87" t="s">
        <v>1815</v>
      </c>
      <c r="R154" s="87" t="s">
        <v>1816</v>
      </c>
      <c r="S154" s="87" t="s">
        <v>1816</v>
      </c>
      <c r="T154" s="87" t="s">
        <v>1818</v>
      </c>
      <c r="U154" s="87" t="s">
        <v>471</v>
      </c>
      <c r="V154" s="139">
        <v>44368.569594907407</v>
      </c>
      <c r="W154" s="131">
        <f t="shared" ca="1" si="9"/>
        <v>1</v>
      </c>
      <c r="X154" s="133" t="str">
        <f t="shared" si="10"/>
        <v>PROBABLE</v>
      </c>
      <c r="Y154" s="132" t="str">
        <f t="shared" si="11"/>
        <v>Provisión Contable</v>
      </c>
      <c r="Z154" s="85">
        <v>23039577</v>
      </c>
      <c r="AA154" s="84" t="s">
        <v>394</v>
      </c>
      <c r="AB154" s="84" t="s">
        <v>1821</v>
      </c>
      <c r="AC154" s="89" t="s">
        <v>1878</v>
      </c>
      <c r="AF154" s="84" t="s">
        <v>1819</v>
      </c>
      <c r="AI154" s="84" t="s">
        <v>1819</v>
      </c>
    </row>
    <row r="155" spans="1:35" ht="39.950000000000003" customHeight="1" x14ac:dyDescent="0.3">
      <c r="A155" s="84" t="s">
        <v>629</v>
      </c>
      <c r="B155" s="84" t="s">
        <v>835</v>
      </c>
      <c r="C155" s="84" t="s">
        <v>921</v>
      </c>
      <c r="D155" s="84" t="s">
        <v>926</v>
      </c>
      <c r="E155" s="88">
        <v>44237</v>
      </c>
      <c r="F155" s="136" t="str">
        <f t="shared" ca="1" si="12"/>
        <v>Este Año</v>
      </c>
      <c r="G155" s="141" t="s">
        <v>1061</v>
      </c>
      <c r="H155" s="138" t="s">
        <v>111</v>
      </c>
      <c r="I155" s="84" t="s">
        <v>11</v>
      </c>
      <c r="J155" s="84" t="s">
        <v>1196</v>
      </c>
      <c r="K155" s="84" t="s">
        <v>1319</v>
      </c>
      <c r="L155" s="84" t="s">
        <v>1488</v>
      </c>
      <c r="M155" s="84" t="s">
        <v>1716</v>
      </c>
      <c r="N155" s="84" t="s">
        <v>149</v>
      </c>
      <c r="P155" s="85">
        <v>9974513.0521699991</v>
      </c>
      <c r="Q155" s="87" t="s">
        <v>1815</v>
      </c>
      <c r="R155" s="87" t="s">
        <v>1816</v>
      </c>
      <c r="S155" s="87" t="s">
        <v>1816</v>
      </c>
      <c r="T155" s="87" t="s">
        <v>1818</v>
      </c>
      <c r="U155" s="87" t="s">
        <v>471</v>
      </c>
      <c r="V155" s="139">
        <v>44346.763449074075</v>
      </c>
      <c r="W155" s="131">
        <f t="shared" ca="1" si="9"/>
        <v>1</v>
      </c>
      <c r="X155" s="133" t="str">
        <f t="shared" si="10"/>
        <v>PROBABLE</v>
      </c>
      <c r="Y155" s="132" t="str">
        <f t="shared" si="11"/>
        <v>Provisión Contable</v>
      </c>
      <c r="Z155" s="85">
        <v>10398428</v>
      </c>
      <c r="AA155" s="84" t="s">
        <v>394</v>
      </c>
      <c r="AB155" s="84" t="s">
        <v>1821</v>
      </c>
      <c r="AC155" s="89" t="s">
        <v>2114</v>
      </c>
      <c r="AF155" s="84" t="s">
        <v>1819</v>
      </c>
      <c r="AI155" s="84" t="s">
        <v>1819</v>
      </c>
    </row>
    <row r="156" spans="1:35" ht="39.950000000000003" customHeight="1" x14ac:dyDescent="0.3">
      <c r="A156" s="84" t="s">
        <v>624</v>
      </c>
      <c r="B156" s="84" t="s">
        <v>830</v>
      </c>
      <c r="C156" s="84" t="s">
        <v>921</v>
      </c>
      <c r="D156" s="84" t="s">
        <v>925</v>
      </c>
      <c r="E156" s="88">
        <v>44217</v>
      </c>
      <c r="F156" s="136" t="str">
        <f t="shared" ca="1" si="12"/>
        <v>Este Año</v>
      </c>
      <c r="G156" s="141" t="s">
        <v>1056</v>
      </c>
      <c r="H156" s="138" t="s">
        <v>111</v>
      </c>
      <c r="I156" s="84" t="s">
        <v>11</v>
      </c>
      <c r="J156" s="84" t="s">
        <v>1245</v>
      </c>
      <c r="K156" s="84" t="s">
        <v>1304</v>
      </c>
      <c r="L156" s="84" t="s">
        <v>1483</v>
      </c>
      <c r="M156" s="84" t="s">
        <v>1711</v>
      </c>
      <c r="N156" s="84" t="s">
        <v>287</v>
      </c>
      <c r="P156" s="85">
        <v>24830265.641029</v>
      </c>
      <c r="Q156" s="87" t="s">
        <v>1815</v>
      </c>
      <c r="R156" s="87" t="s">
        <v>1817</v>
      </c>
      <c r="S156" s="87" t="s">
        <v>1816</v>
      </c>
      <c r="T156" s="87" t="s">
        <v>1815</v>
      </c>
      <c r="U156" s="87" t="s">
        <v>471</v>
      </c>
      <c r="V156" s="139">
        <v>44357.05190972222</v>
      </c>
      <c r="W156" s="131">
        <f t="shared" ca="1" si="9"/>
        <v>1</v>
      </c>
      <c r="X156" s="133" t="str">
        <f t="shared" si="10"/>
        <v>PROBABLE</v>
      </c>
      <c r="Y156" s="132" t="str">
        <f t="shared" si="11"/>
        <v>Provisión Contable</v>
      </c>
      <c r="Z156" s="85">
        <v>25311634</v>
      </c>
      <c r="AA156" s="84" t="s">
        <v>394</v>
      </c>
      <c r="AB156" s="84" t="s">
        <v>1821</v>
      </c>
      <c r="AC156" s="89" t="s">
        <v>1877</v>
      </c>
      <c r="AF156" s="84" t="s">
        <v>1819</v>
      </c>
      <c r="AI156" s="84" t="s">
        <v>1819</v>
      </c>
    </row>
    <row r="157" spans="1:35" ht="39.950000000000003" customHeight="1" x14ac:dyDescent="0.3">
      <c r="A157" s="84" t="s">
        <v>623</v>
      </c>
      <c r="B157" s="84" t="s">
        <v>829</v>
      </c>
      <c r="C157" s="84" t="s">
        <v>921</v>
      </c>
      <c r="D157" s="84" t="s">
        <v>925</v>
      </c>
      <c r="E157" s="88">
        <v>44216</v>
      </c>
      <c r="F157" s="136" t="str">
        <f t="shared" ca="1" si="12"/>
        <v>Este Año</v>
      </c>
      <c r="G157" s="141" t="s">
        <v>1055</v>
      </c>
      <c r="H157" s="138" t="s">
        <v>111</v>
      </c>
      <c r="I157" s="84" t="s">
        <v>11</v>
      </c>
      <c r="J157" s="84" t="s">
        <v>1245</v>
      </c>
      <c r="K157" s="84" t="s">
        <v>1304</v>
      </c>
      <c r="L157" s="84" t="s">
        <v>1482</v>
      </c>
      <c r="M157" s="84" t="s">
        <v>1710</v>
      </c>
      <c r="N157" s="84" t="s">
        <v>149</v>
      </c>
      <c r="P157" s="85">
        <v>8146480.1234099995</v>
      </c>
      <c r="Q157" s="87" t="s">
        <v>1815</v>
      </c>
      <c r="R157" s="87" t="s">
        <v>1817</v>
      </c>
      <c r="S157" s="87" t="s">
        <v>1816</v>
      </c>
      <c r="T157" s="87" t="s">
        <v>1815</v>
      </c>
      <c r="U157" s="87" t="s">
        <v>471</v>
      </c>
      <c r="V157" s="139">
        <v>44356.978391203702</v>
      </c>
      <c r="W157" s="131">
        <f t="shared" ca="1" si="9"/>
        <v>1</v>
      </c>
      <c r="X157" s="133" t="str">
        <f t="shared" si="10"/>
        <v>PROBABLE</v>
      </c>
      <c r="Y157" s="132" t="str">
        <f t="shared" si="11"/>
        <v>Provisión Contable</v>
      </c>
      <c r="Z157" s="85">
        <v>30511092</v>
      </c>
      <c r="AA157" s="84" t="s">
        <v>394</v>
      </c>
      <c r="AB157" s="84" t="s">
        <v>1821</v>
      </c>
      <c r="AC157" s="89" t="s">
        <v>1876</v>
      </c>
      <c r="AF157" s="84" t="s">
        <v>1819</v>
      </c>
      <c r="AI157" s="84" t="s">
        <v>1819</v>
      </c>
    </row>
    <row r="158" spans="1:35" ht="39.950000000000003" customHeight="1" x14ac:dyDescent="0.3">
      <c r="A158" s="84" t="s">
        <v>626</v>
      </c>
      <c r="B158" s="84" t="s">
        <v>832</v>
      </c>
      <c r="C158" s="84" t="s">
        <v>921</v>
      </c>
      <c r="D158" s="84" t="s">
        <v>926</v>
      </c>
      <c r="E158" s="88">
        <v>44221</v>
      </c>
      <c r="F158" s="136" t="str">
        <f t="shared" ca="1" si="12"/>
        <v>Este Año</v>
      </c>
      <c r="G158" s="141" t="s">
        <v>1058</v>
      </c>
      <c r="H158" s="138" t="s">
        <v>111</v>
      </c>
      <c r="I158" s="84" t="s">
        <v>11</v>
      </c>
      <c r="J158" s="84" t="s">
        <v>1196</v>
      </c>
      <c r="K158" s="84" t="s">
        <v>1319</v>
      </c>
      <c r="L158" s="84" t="s">
        <v>1485</v>
      </c>
      <c r="M158" s="84" t="s">
        <v>1713</v>
      </c>
      <c r="N158" s="84" t="s">
        <v>1807</v>
      </c>
      <c r="O158" s="85">
        <v>7938000</v>
      </c>
      <c r="P158" s="85">
        <v>8216066.3082309999</v>
      </c>
      <c r="Q158" s="87" t="s">
        <v>1815</v>
      </c>
      <c r="R158" s="87" t="s">
        <v>1816</v>
      </c>
      <c r="S158" s="87" t="s">
        <v>1816</v>
      </c>
      <c r="T158" s="87" t="s">
        <v>1818</v>
      </c>
      <c r="U158" s="87" t="s">
        <v>471</v>
      </c>
      <c r="V158" s="139">
        <v>44346.771157407406</v>
      </c>
      <c r="W158" s="131">
        <f t="shared" ca="1" si="9"/>
        <v>1</v>
      </c>
      <c r="X158" s="133" t="str">
        <f t="shared" si="10"/>
        <v>PROBABLE</v>
      </c>
      <c r="Y158" s="132" t="str">
        <f t="shared" si="11"/>
        <v>Provisión Contable</v>
      </c>
      <c r="Z158" s="85">
        <v>8579006</v>
      </c>
      <c r="AA158" s="84" t="s">
        <v>394</v>
      </c>
      <c r="AB158" s="84" t="s">
        <v>1821</v>
      </c>
      <c r="AC158" s="89" t="s">
        <v>2034</v>
      </c>
      <c r="AF158" s="84" t="s">
        <v>1819</v>
      </c>
      <c r="AI158" s="84" t="s">
        <v>1819</v>
      </c>
    </row>
    <row r="159" spans="1:35" ht="39.950000000000003" customHeight="1" x14ac:dyDescent="0.3">
      <c r="A159" s="84" t="s">
        <v>625</v>
      </c>
      <c r="B159" s="84" t="s">
        <v>831</v>
      </c>
      <c r="C159" s="84" t="s">
        <v>921</v>
      </c>
      <c r="D159" s="84" t="s">
        <v>926</v>
      </c>
      <c r="E159" s="88">
        <v>44218</v>
      </c>
      <c r="F159" s="136" t="str">
        <f t="shared" ca="1" si="12"/>
        <v>Este Año</v>
      </c>
      <c r="G159" s="141" t="s">
        <v>1057</v>
      </c>
      <c r="H159" s="138" t="s">
        <v>111</v>
      </c>
      <c r="I159" s="84" t="s">
        <v>11</v>
      </c>
      <c r="J159" s="84" t="s">
        <v>1190</v>
      </c>
      <c r="K159" s="84" t="s">
        <v>1317</v>
      </c>
      <c r="L159" s="84" t="s">
        <v>1484</v>
      </c>
      <c r="M159" s="84" t="s">
        <v>1712</v>
      </c>
      <c r="N159" s="84" t="s">
        <v>149</v>
      </c>
      <c r="O159" s="85">
        <v>4188376</v>
      </c>
      <c r="P159" s="85">
        <v>4335093.8447719999</v>
      </c>
      <c r="Q159" s="87" t="s">
        <v>1815</v>
      </c>
      <c r="R159" s="87" t="s">
        <v>1816</v>
      </c>
      <c r="S159" s="87" t="s">
        <v>1816</v>
      </c>
      <c r="T159" s="87" t="s">
        <v>1818</v>
      </c>
      <c r="U159" s="87" t="s">
        <v>471</v>
      </c>
      <c r="V159" s="139">
        <v>44346.767905092594</v>
      </c>
      <c r="W159" s="131">
        <f t="shared" ca="1" si="9"/>
        <v>1</v>
      </c>
      <c r="X159" s="133" t="str">
        <f t="shared" si="10"/>
        <v>PROBABLE</v>
      </c>
      <c r="Y159" s="132" t="str">
        <f t="shared" si="11"/>
        <v>Provisión Contable</v>
      </c>
      <c r="Z159" s="85">
        <v>4526727</v>
      </c>
      <c r="AA159" s="84" t="s">
        <v>394</v>
      </c>
      <c r="AB159" s="84" t="s">
        <v>1821</v>
      </c>
      <c r="AC159" s="89" t="s">
        <v>2120</v>
      </c>
      <c r="AF159" s="84" t="s">
        <v>1819</v>
      </c>
      <c r="AI159" s="84" t="s">
        <v>1819</v>
      </c>
    </row>
    <row r="160" spans="1:35" ht="39.950000000000003" customHeight="1" x14ac:dyDescent="0.3">
      <c r="A160" s="84" t="s">
        <v>622</v>
      </c>
      <c r="B160" s="84" t="s">
        <v>828</v>
      </c>
      <c r="C160" s="84" t="s">
        <v>921</v>
      </c>
      <c r="D160" s="84" t="s">
        <v>925</v>
      </c>
      <c r="E160" s="88">
        <v>44211</v>
      </c>
      <c r="F160" s="136" t="str">
        <f t="shared" ca="1" si="12"/>
        <v>Este Año</v>
      </c>
      <c r="G160" s="141" t="s">
        <v>1054</v>
      </c>
      <c r="H160" s="138" t="s">
        <v>111</v>
      </c>
      <c r="I160" s="84" t="s">
        <v>11</v>
      </c>
      <c r="J160" s="84" t="s">
        <v>1244</v>
      </c>
      <c r="K160" s="84" t="s">
        <v>1301</v>
      </c>
      <c r="L160" s="84" t="s">
        <v>1481</v>
      </c>
      <c r="M160" s="84" t="s">
        <v>1709</v>
      </c>
      <c r="N160" s="84" t="s">
        <v>287</v>
      </c>
      <c r="P160" s="85">
        <v>10954740.587224999</v>
      </c>
      <c r="Q160" s="87" t="s">
        <v>1815</v>
      </c>
      <c r="R160" s="87" t="s">
        <v>1817</v>
      </c>
      <c r="S160" s="87" t="s">
        <v>1816</v>
      </c>
      <c r="T160" s="87" t="s">
        <v>1815</v>
      </c>
      <c r="U160" s="87" t="s">
        <v>471</v>
      </c>
      <c r="V160" s="139">
        <v>44357.055023148147</v>
      </c>
      <c r="W160" s="131">
        <f t="shared" ca="1" si="9"/>
        <v>1</v>
      </c>
      <c r="X160" s="133" t="str">
        <f t="shared" si="10"/>
        <v>PROBABLE</v>
      </c>
      <c r="Y160" s="132" t="str">
        <f t="shared" si="11"/>
        <v>Provisión Contable</v>
      </c>
      <c r="Z160" s="85">
        <v>11322853</v>
      </c>
      <c r="AA160" s="84" t="s">
        <v>394</v>
      </c>
      <c r="AB160" s="84" t="s">
        <v>1821</v>
      </c>
      <c r="AC160" s="89" t="s">
        <v>1875</v>
      </c>
      <c r="AF160" s="84" t="s">
        <v>1819</v>
      </c>
      <c r="AI160" s="84" t="s">
        <v>1819</v>
      </c>
    </row>
    <row r="161" spans="1:35" ht="39.950000000000003" customHeight="1" x14ac:dyDescent="0.3">
      <c r="A161" s="84" t="s">
        <v>615</v>
      </c>
      <c r="B161" s="84" t="s">
        <v>821</v>
      </c>
      <c r="C161" s="84" t="s">
        <v>921</v>
      </c>
      <c r="D161" s="84" t="s">
        <v>926</v>
      </c>
      <c r="E161" s="88">
        <v>44176</v>
      </c>
      <c r="F161" s="136" t="str">
        <f t="shared" ca="1" si="12"/>
        <v>Año Anterior</v>
      </c>
      <c r="G161" s="141" t="s">
        <v>1048</v>
      </c>
      <c r="H161" s="138" t="s">
        <v>111</v>
      </c>
      <c r="I161" s="84" t="s">
        <v>11</v>
      </c>
      <c r="J161" s="84" t="s">
        <v>1239</v>
      </c>
      <c r="K161" s="84" t="s">
        <v>1319</v>
      </c>
      <c r="L161" s="84" t="s">
        <v>1474</v>
      </c>
      <c r="M161" s="84" t="s">
        <v>1702</v>
      </c>
      <c r="N161" s="84" t="s">
        <v>287</v>
      </c>
      <c r="P161" s="85">
        <v>5879596.1008959999</v>
      </c>
      <c r="Q161" s="87" t="s">
        <v>1815</v>
      </c>
      <c r="R161" s="87" t="s">
        <v>1816</v>
      </c>
      <c r="S161" s="87" t="s">
        <v>1816</v>
      </c>
      <c r="T161" s="87" t="s">
        <v>1818</v>
      </c>
      <c r="U161" s="87" t="s">
        <v>471</v>
      </c>
      <c r="V161" s="139">
        <v>44346.759641203702</v>
      </c>
      <c r="W161" s="131">
        <f t="shared" ca="1" si="9"/>
        <v>1</v>
      </c>
      <c r="X161" s="133" t="str">
        <f t="shared" si="10"/>
        <v>PROBABLE</v>
      </c>
      <c r="Y161" s="132" t="str">
        <f t="shared" si="11"/>
        <v>Provisión Contable</v>
      </c>
      <c r="Z161" s="85">
        <v>6802150</v>
      </c>
      <c r="AA161" s="84" t="s">
        <v>394</v>
      </c>
      <c r="AB161" s="84" t="s">
        <v>1821</v>
      </c>
      <c r="AC161" s="89" t="s">
        <v>2033</v>
      </c>
      <c r="AF161" s="84" t="s">
        <v>1819</v>
      </c>
      <c r="AI161" s="84" t="s">
        <v>1819</v>
      </c>
    </row>
    <row r="162" spans="1:35" ht="39.950000000000003" customHeight="1" x14ac:dyDescent="0.3">
      <c r="A162" s="84" t="s">
        <v>627</v>
      </c>
      <c r="B162" s="84" t="s">
        <v>833</v>
      </c>
      <c r="C162" s="84" t="s">
        <v>921</v>
      </c>
      <c r="D162" s="84" t="s">
        <v>926</v>
      </c>
      <c r="E162" s="88">
        <v>44225</v>
      </c>
      <c r="F162" s="136" t="str">
        <f t="shared" ca="1" si="12"/>
        <v>Este Año</v>
      </c>
      <c r="G162" s="141" t="s">
        <v>1059</v>
      </c>
      <c r="H162" s="138" t="s">
        <v>111</v>
      </c>
      <c r="I162" s="84" t="s">
        <v>11</v>
      </c>
      <c r="J162" s="84" t="s">
        <v>1246</v>
      </c>
      <c r="K162" s="84" t="s">
        <v>1319</v>
      </c>
      <c r="L162" s="84" t="s">
        <v>1486</v>
      </c>
      <c r="M162" s="84" t="s">
        <v>1714</v>
      </c>
      <c r="N162" s="84" t="s">
        <v>149</v>
      </c>
      <c r="P162" s="85">
        <v>9910472.1422639992</v>
      </c>
      <c r="Q162" s="87" t="s">
        <v>1815</v>
      </c>
      <c r="R162" s="87" t="s">
        <v>1816</v>
      </c>
      <c r="S162" s="87" t="s">
        <v>1816</v>
      </c>
      <c r="T162" s="87" t="s">
        <v>1818</v>
      </c>
      <c r="U162" s="87" t="s">
        <v>471</v>
      </c>
      <c r="V162" s="139">
        <v>44346.77412037037</v>
      </c>
      <c r="W162" s="131">
        <f t="shared" ca="1" si="9"/>
        <v>1</v>
      </c>
      <c r="X162" s="133" t="str">
        <f t="shared" si="10"/>
        <v>PROBABLE</v>
      </c>
      <c r="Y162" s="132" t="str">
        <f t="shared" si="11"/>
        <v>Provisión Contable</v>
      </c>
      <c r="Z162" s="85">
        <v>10346440</v>
      </c>
      <c r="AA162" s="84" t="s">
        <v>394</v>
      </c>
      <c r="AB162" s="84" t="s">
        <v>1820</v>
      </c>
      <c r="AC162" s="89" t="s">
        <v>2121</v>
      </c>
      <c r="AF162" s="84" t="s">
        <v>1819</v>
      </c>
      <c r="AI162" s="84" t="s">
        <v>1819</v>
      </c>
    </row>
    <row r="163" spans="1:35" ht="39.950000000000003" customHeight="1" x14ac:dyDescent="0.3">
      <c r="A163" s="84" t="s">
        <v>630</v>
      </c>
      <c r="B163" s="84" t="s">
        <v>836</v>
      </c>
      <c r="C163" s="84" t="s">
        <v>921</v>
      </c>
      <c r="D163" s="84" t="s">
        <v>926</v>
      </c>
      <c r="E163" s="88">
        <v>44239</v>
      </c>
      <c r="F163" s="136" t="str">
        <f t="shared" ca="1" si="12"/>
        <v>Este Año</v>
      </c>
      <c r="G163" s="141" t="s">
        <v>1062</v>
      </c>
      <c r="H163" s="138" t="s">
        <v>111</v>
      </c>
      <c r="I163" s="84" t="s">
        <v>11</v>
      </c>
      <c r="J163" s="84" t="s">
        <v>1248</v>
      </c>
      <c r="K163" s="84" t="s">
        <v>1332</v>
      </c>
      <c r="L163" s="84" t="s">
        <v>1489</v>
      </c>
      <c r="M163" s="84" t="s">
        <v>1717</v>
      </c>
      <c r="N163" s="84" t="s">
        <v>287</v>
      </c>
      <c r="P163" s="85">
        <v>10954740.587224999</v>
      </c>
      <c r="Q163" s="87" t="s">
        <v>1815</v>
      </c>
      <c r="R163" s="87" t="s">
        <v>1816</v>
      </c>
      <c r="S163" s="87" t="s">
        <v>1816</v>
      </c>
      <c r="T163" s="87" t="s">
        <v>1818</v>
      </c>
      <c r="U163" s="87" t="s">
        <v>471</v>
      </c>
      <c r="V163" s="139">
        <v>44346.777974537035</v>
      </c>
      <c r="W163" s="131">
        <f t="shared" ca="1" si="9"/>
        <v>1</v>
      </c>
      <c r="X163" s="133" t="str">
        <f t="shared" si="10"/>
        <v>PROBABLE</v>
      </c>
      <c r="Y163" s="132" t="str">
        <f t="shared" si="11"/>
        <v>Provisión Contable</v>
      </c>
      <c r="Z163" s="85">
        <v>11437653</v>
      </c>
      <c r="AA163" s="84" t="s">
        <v>394</v>
      </c>
      <c r="AB163" s="84" t="s">
        <v>1821</v>
      </c>
      <c r="AC163" s="89" t="s">
        <v>2035</v>
      </c>
      <c r="AF163" s="84" t="s">
        <v>1819</v>
      </c>
      <c r="AI163" s="84" t="s">
        <v>1819</v>
      </c>
    </row>
    <row r="164" spans="1:35" ht="39.950000000000003" customHeight="1" x14ac:dyDescent="0.3">
      <c r="A164" s="84" t="s">
        <v>599</v>
      </c>
      <c r="B164" s="84" t="s">
        <v>805</v>
      </c>
      <c r="C164" s="84" t="s">
        <v>921</v>
      </c>
      <c r="D164" s="84" t="s">
        <v>926</v>
      </c>
      <c r="E164" s="88">
        <v>44155</v>
      </c>
      <c r="F164" s="136" t="str">
        <f t="shared" ca="1" si="12"/>
        <v>Año Anterior</v>
      </c>
      <c r="G164" s="141" t="s">
        <v>1034</v>
      </c>
      <c r="H164" s="138" t="s">
        <v>111</v>
      </c>
      <c r="I164" s="84" t="s">
        <v>11</v>
      </c>
      <c r="J164" s="84" t="s">
        <v>1231</v>
      </c>
      <c r="K164" s="84" t="s">
        <v>1329</v>
      </c>
      <c r="L164" s="84" t="s">
        <v>1459</v>
      </c>
      <c r="M164" s="84" t="s">
        <v>1687</v>
      </c>
      <c r="N164" s="84" t="s">
        <v>149</v>
      </c>
      <c r="O164" s="85">
        <v>10583986</v>
      </c>
      <c r="P164" s="85">
        <v>11041268.25663</v>
      </c>
      <c r="Q164" s="87" t="s">
        <v>1815</v>
      </c>
      <c r="R164" s="87" t="s">
        <v>1816</v>
      </c>
      <c r="S164" s="87" t="s">
        <v>1816</v>
      </c>
      <c r="T164" s="87" t="s">
        <v>1818</v>
      </c>
      <c r="U164" s="87" t="s">
        <v>471</v>
      </c>
      <c r="V164" s="139">
        <v>44346.753657407404</v>
      </c>
      <c r="W164" s="131">
        <f t="shared" ca="1" si="9"/>
        <v>1</v>
      </c>
      <c r="X164" s="133" t="str">
        <f t="shared" si="10"/>
        <v>PROBABLE</v>
      </c>
      <c r="Y164" s="132" t="str">
        <f t="shared" si="11"/>
        <v>Provisión Contable</v>
      </c>
      <c r="Z164" s="85">
        <v>11503434</v>
      </c>
      <c r="AA164" s="84" t="s">
        <v>394</v>
      </c>
      <c r="AB164" s="84" t="s">
        <v>1821</v>
      </c>
      <c r="AC164" s="89" t="s">
        <v>1864</v>
      </c>
      <c r="AF164" s="84" t="s">
        <v>1819</v>
      </c>
      <c r="AI164" s="84" t="s">
        <v>1819</v>
      </c>
    </row>
    <row r="165" spans="1:35" ht="39.950000000000003" customHeight="1" x14ac:dyDescent="0.3">
      <c r="A165" s="84" t="s">
        <v>633</v>
      </c>
      <c r="B165" s="84" t="s">
        <v>839</v>
      </c>
      <c r="C165" s="84" t="s">
        <v>921</v>
      </c>
      <c r="D165" s="84" t="s">
        <v>924</v>
      </c>
      <c r="E165" s="88">
        <v>44244</v>
      </c>
      <c r="F165" s="136" t="str">
        <f t="shared" ca="1" si="12"/>
        <v>Este Año</v>
      </c>
      <c r="G165" s="141" t="s">
        <v>1065</v>
      </c>
      <c r="H165" s="138" t="s">
        <v>111</v>
      </c>
      <c r="I165" s="84" t="s">
        <v>11</v>
      </c>
      <c r="J165" s="84" t="s">
        <v>1250</v>
      </c>
      <c r="K165" s="84" t="s">
        <v>1303</v>
      </c>
      <c r="L165" s="84" t="s">
        <v>1492</v>
      </c>
      <c r="M165" s="84" t="s">
        <v>1720</v>
      </c>
      <c r="N165" s="84" t="s">
        <v>287</v>
      </c>
      <c r="O165" s="85">
        <v>5442026</v>
      </c>
      <c r="P165" s="85">
        <v>5597249.5346820001</v>
      </c>
      <c r="Q165" s="87" t="s">
        <v>1815</v>
      </c>
      <c r="R165" s="87" t="s">
        <v>1817</v>
      </c>
      <c r="S165" s="87" t="s">
        <v>1816</v>
      </c>
      <c r="T165" s="87" t="s">
        <v>1817</v>
      </c>
      <c r="U165" s="87" t="s">
        <v>471</v>
      </c>
      <c r="V165" s="139">
        <v>44361.077094907407</v>
      </c>
      <c r="W165" s="131">
        <f t="shared" ca="1" si="9"/>
        <v>1</v>
      </c>
      <c r="X165" s="133" t="str">
        <f t="shared" si="10"/>
        <v>PROBABLE</v>
      </c>
      <c r="Y165" s="132" t="str">
        <f t="shared" si="11"/>
        <v>Provisión Contable</v>
      </c>
      <c r="Z165" s="85">
        <v>5232174</v>
      </c>
      <c r="AA165" s="84" t="s">
        <v>394</v>
      </c>
      <c r="AB165" s="84" t="s">
        <v>1821</v>
      </c>
      <c r="AC165" s="89" t="s">
        <v>1879</v>
      </c>
      <c r="AF165" s="84" t="s">
        <v>1819</v>
      </c>
      <c r="AI165" s="84" t="s">
        <v>1819</v>
      </c>
    </row>
    <row r="166" spans="1:35" ht="39.950000000000003" customHeight="1" x14ac:dyDescent="0.3">
      <c r="A166" s="84" t="s">
        <v>634</v>
      </c>
      <c r="B166" s="84" t="s">
        <v>840</v>
      </c>
      <c r="C166" s="84" t="s">
        <v>921</v>
      </c>
      <c r="D166" s="84" t="s">
        <v>925</v>
      </c>
      <c r="E166" s="88">
        <v>44244</v>
      </c>
      <c r="F166" s="136" t="str">
        <f t="shared" ca="1" si="12"/>
        <v>Este Año</v>
      </c>
      <c r="G166" s="141" t="s">
        <v>1066</v>
      </c>
      <c r="H166" s="138" t="s">
        <v>111</v>
      </c>
      <c r="I166" s="84" t="s">
        <v>11</v>
      </c>
      <c r="J166" s="84" t="s">
        <v>1251</v>
      </c>
      <c r="K166" s="84" t="s">
        <v>1312</v>
      </c>
      <c r="L166" s="84" t="s">
        <v>1493</v>
      </c>
      <c r="M166" s="84" t="s">
        <v>1721</v>
      </c>
      <c r="N166" s="84" t="s">
        <v>149</v>
      </c>
      <c r="P166" s="85">
        <v>24971128.131563</v>
      </c>
      <c r="Q166" s="87" t="s">
        <v>1815</v>
      </c>
      <c r="R166" s="87" t="s">
        <v>1817</v>
      </c>
      <c r="S166" s="87" t="s">
        <v>1816</v>
      </c>
      <c r="T166" s="87" t="s">
        <v>1815</v>
      </c>
      <c r="U166" s="87" t="s">
        <v>471</v>
      </c>
      <c r="V166" s="139">
        <v>44356.990393518521</v>
      </c>
      <c r="W166" s="131">
        <f t="shared" ca="1" si="9"/>
        <v>1</v>
      </c>
      <c r="X166" s="133" t="str">
        <f t="shared" si="10"/>
        <v>PROBABLE</v>
      </c>
      <c r="Y166" s="132" t="str">
        <f t="shared" si="11"/>
        <v>Provisión Contable</v>
      </c>
      <c r="Z166" s="85">
        <v>25821797</v>
      </c>
      <c r="AA166" s="84" t="s">
        <v>394</v>
      </c>
      <c r="AB166" s="84" t="s">
        <v>1821</v>
      </c>
      <c r="AC166" s="89" t="s">
        <v>1880</v>
      </c>
      <c r="AF166" s="84" t="s">
        <v>1819</v>
      </c>
      <c r="AI166" s="84" t="s">
        <v>1819</v>
      </c>
    </row>
    <row r="167" spans="1:35" ht="39.950000000000003" customHeight="1" x14ac:dyDescent="0.3">
      <c r="A167" s="84" t="s">
        <v>635</v>
      </c>
      <c r="B167" s="84" t="s">
        <v>841</v>
      </c>
      <c r="C167" s="84" t="s">
        <v>921</v>
      </c>
      <c r="D167" s="84" t="s">
        <v>923</v>
      </c>
      <c r="E167" s="88">
        <v>44246</v>
      </c>
      <c r="F167" s="136" t="str">
        <f t="shared" ca="1" si="12"/>
        <v>Este Año</v>
      </c>
      <c r="G167" s="141" t="s">
        <v>1067</v>
      </c>
      <c r="H167" s="138" t="s">
        <v>111</v>
      </c>
      <c r="I167" s="84" t="s">
        <v>11</v>
      </c>
      <c r="J167" s="84" t="s">
        <v>1252</v>
      </c>
      <c r="K167" s="84" t="s">
        <v>1319</v>
      </c>
      <c r="L167" s="84" t="s">
        <v>1494</v>
      </c>
      <c r="M167" s="84" t="s">
        <v>1722</v>
      </c>
      <c r="N167" s="84" t="s">
        <v>287</v>
      </c>
      <c r="P167" s="85">
        <v>8238306.5324710002</v>
      </c>
      <c r="Q167" s="87" t="s">
        <v>1815</v>
      </c>
      <c r="R167" s="87" t="s">
        <v>1816</v>
      </c>
      <c r="S167" s="87" t="s">
        <v>1816</v>
      </c>
      <c r="T167" s="87" t="s">
        <v>1818</v>
      </c>
      <c r="U167" s="87" t="s">
        <v>471</v>
      </c>
      <c r="V167" s="139">
        <v>44375.489884259259</v>
      </c>
      <c r="W167" s="131">
        <f t="shared" ca="1" si="9"/>
        <v>1</v>
      </c>
      <c r="X167" s="133" t="str">
        <f t="shared" si="10"/>
        <v>PROBABLE</v>
      </c>
      <c r="Y167" s="132" t="str">
        <f t="shared" si="11"/>
        <v>Provisión Contable</v>
      </c>
      <c r="Z167" s="85">
        <v>7596436</v>
      </c>
      <c r="AA167" s="84" t="s">
        <v>394</v>
      </c>
      <c r="AB167" s="84" t="s">
        <v>1821</v>
      </c>
      <c r="AC167" s="89" t="s">
        <v>1880</v>
      </c>
      <c r="AF167" s="84" t="s">
        <v>1819</v>
      </c>
      <c r="AI167" s="84" t="s">
        <v>1819</v>
      </c>
    </row>
    <row r="168" spans="1:35" ht="39.950000000000003" customHeight="1" x14ac:dyDescent="0.3">
      <c r="A168" s="84" t="s">
        <v>636</v>
      </c>
      <c r="B168" s="84" t="s">
        <v>842</v>
      </c>
      <c r="C168" s="84" t="s">
        <v>921</v>
      </c>
      <c r="D168" s="84" t="s">
        <v>926</v>
      </c>
      <c r="E168" s="88">
        <v>44246</v>
      </c>
      <c r="F168" s="136" t="str">
        <f t="shared" ca="1" si="12"/>
        <v>Este Año</v>
      </c>
      <c r="G168" s="141" t="s">
        <v>1068</v>
      </c>
      <c r="H168" s="138" t="s">
        <v>111</v>
      </c>
      <c r="I168" s="84" t="s">
        <v>11</v>
      </c>
      <c r="J168" s="84" t="s">
        <v>1253</v>
      </c>
      <c r="K168" s="84" t="s">
        <v>1316</v>
      </c>
      <c r="L168" s="84" t="s">
        <v>1495</v>
      </c>
      <c r="M168" s="84" t="s">
        <v>1723</v>
      </c>
      <c r="N168" s="84" t="s">
        <v>149</v>
      </c>
      <c r="P168" s="85">
        <v>25814249.585503001</v>
      </c>
      <c r="Q168" s="87" t="s">
        <v>1815</v>
      </c>
      <c r="R168" s="87" t="s">
        <v>1816</v>
      </c>
      <c r="S168" s="87" t="s">
        <v>1816</v>
      </c>
      <c r="T168" s="87" t="s">
        <v>1818</v>
      </c>
      <c r="U168" s="87" t="s">
        <v>471</v>
      </c>
      <c r="V168" s="139">
        <v>44346.782175925924</v>
      </c>
      <c r="W168" s="131">
        <f t="shared" ca="1" si="9"/>
        <v>1</v>
      </c>
      <c r="X168" s="133" t="str">
        <f t="shared" si="10"/>
        <v>PROBABLE</v>
      </c>
      <c r="Y168" s="132" t="str">
        <f t="shared" si="11"/>
        <v>Provisión Contable</v>
      </c>
      <c r="Z168" s="85">
        <v>27115554</v>
      </c>
      <c r="AA168" s="84" t="s">
        <v>394</v>
      </c>
      <c r="AB168" s="84" t="s">
        <v>1821</v>
      </c>
      <c r="AC168" s="89" t="s">
        <v>2122</v>
      </c>
      <c r="AF168" s="84" t="s">
        <v>1819</v>
      </c>
      <c r="AI168" s="84" t="s">
        <v>1819</v>
      </c>
    </row>
    <row r="169" spans="1:35" ht="39.950000000000003" customHeight="1" x14ac:dyDescent="0.3">
      <c r="A169" s="84" t="s">
        <v>637</v>
      </c>
      <c r="B169" s="84" t="s">
        <v>843</v>
      </c>
      <c r="C169" s="84" t="s">
        <v>921</v>
      </c>
      <c r="D169" s="84" t="s">
        <v>926</v>
      </c>
      <c r="E169" s="88">
        <v>44249</v>
      </c>
      <c r="F169" s="136" t="str">
        <f t="shared" ca="1" si="12"/>
        <v>Este Año</v>
      </c>
      <c r="G169" s="141" t="s">
        <v>1069</v>
      </c>
      <c r="H169" s="138" t="s">
        <v>111</v>
      </c>
      <c r="I169" s="84" t="s">
        <v>11</v>
      </c>
      <c r="J169" s="84" t="s">
        <v>1249</v>
      </c>
      <c r="K169" s="84" t="s">
        <v>1319</v>
      </c>
      <c r="L169" s="84" t="s">
        <v>1496</v>
      </c>
      <c r="M169" s="84" t="s">
        <v>1724</v>
      </c>
      <c r="N169" s="84" t="s">
        <v>149</v>
      </c>
      <c r="O169" s="85">
        <v>7897111</v>
      </c>
      <c r="P169" s="85">
        <v>8173744.975997</v>
      </c>
      <c r="Q169" s="87" t="s">
        <v>1815</v>
      </c>
      <c r="R169" s="87" t="s">
        <v>1816</v>
      </c>
      <c r="S169" s="87" t="s">
        <v>1816</v>
      </c>
      <c r="T169" s="87" t="s">
        <v>1818</v>
      </c>
      <c r="U169" s="87" t="s">
        <v>471</v>
      </c>
      <c r="V169" s="139">
        <v>44346.785173611112</v>
      </c>
      <c r="W169" s="131">
        <f t="shared" ca="1" si="9"/>
        <v>1</v>
      </c>
      <c r="X169" s="133" t="str">
        <f t="shared" si="10"/>
        <v>PROBABLE</v>
      </c>
      <c r="Y169" s="132" t="str">
        <f t="shared" si="11"/>
        <v>Provisión Contable</v>
      </c>
      <c r="Z169" s="85">
        <v>8535065</v>
      </c>
      <c r="AA169" s="84" t="s">
        <v>394</v>
      </c>
      <c r="AB169" s="84" t="s">
        <v>1821</v>
      </c>
      <c r="AC169" s="89" t="s">
        <v>2123</v>
      </c>
      <c r="AF169" s="84" t="s">
        <v>1819</v>
      </c>
      <c r="AI169" s="84" t="s">
        <v>1819</v>
      </c>
    </row>
    <row r="170" spans="1:35" ht="39.950000000000003" customHeight="1" x14ac:dyDescent="0.3">
      <c r="A170" s="84" t="s">
        <v>638</v>
      </c>
      <c r="B170" s="84" t="s">
        <v>844</v>
      </c>
      <c r="C170" s="84" t="s">
        <v>921</v>
      </c>
      <c r="D170" s="84" t="s">
        <v>924</v>
      </c>
      <c r="E170" s="88">
        <v>44249</v>
      </c>
      <c r="F170" s="136" t="str">
        <f t="shared" ca="1" si="12"/>
        <v>Este Año</v>
      </c>
      <c r="G170" s="141" t="s">
        <v>1070</v>
      </c>
      <c r="H170" s="138" t="s">
        <v>111</v>
      </c>
      <c r="I170" s="84" t="s">
        <v>11</v>
      </c>
      <c r="J170" s="84" t="s">
        <v>1251</v>
      </c>
      <c r="K170" s="84" t="s">
        <v>1301</v>
      </c>
      <c r="L170" s="84" t="s">
        <v>1497</v>
      </c>
      <c r="M170" s="84" t="s">
        <v>1725</v>
      </c>
      <c r="N170" s="84" t="s">
        <v>287</v>
      </c>
      <c r="P170" s="85">
        <v>11053890.180365</v>
      </c>
      <c r="Q170" s="87" t="s">
        <v>1815</v>
      </c>
      <c r="R170" s="87" t="s">
        <v>1816</v>
      </c>
      <c r="S170" s="87" t="s">
        <v>1816</v>
      </c>
      <c r="T170" s="87" t="s">
        <v>1817</v>
      </c>
      <c r="U170" s="87" t="s">
        <v>471</v>
      </c>
      <c r="V170" s="139">
        <v>44361.015300925923</v>
      </c>
      <c r="W170" s="131">
        <f t="shared" ca="1" si="9"/>
        <v>1</v>
      </c>
      <c r="X170" s="133" t="str">
        <f t="shared" si="10"/>
        <v>PROBABLE</v>
      </c>
      <c r="Y170" s="132" t="str">
        <f t="shared" si="11"/>
        <v>Provisión Contable</v>
      </c>
      <c r="Z170" s="85">
        <v>10120204</v>
      </c>
      <c r="AA170" s="84" t="s">
        <v>394</v>
      </c>
      <c r="AB170" s="84" t="s">
        <v>1821</v>
      </c>
      <c r="AC170" s="89" t="s">
        <v>1881</v>
      </c>
      <c r="AF170" s="84" t="s">
        <v>1819</v>
      </c>
      <c r="AI170" s="84" t="s">
        <v>1819</v>
      </c>
    </row>
    <row r="171" spans="1:35" ht="39.950000000000003" customHeight="1" x14ac:dyDescent="0.3">
      <c r="A171" s="84" t="s">
        <v>631</v>
      </c>
      <c r="B171" s="84" t="s">
        <v>837</v>
      </c>
      <c r="C171" s="84" t="s">
        <v>921</v>
      </c>
      <c r="D171" s="84" t="s">
        <v>925</v>
      </c>
      <c r="E171" s="88">
        <v>44239</v>
      </c>
      <c r="F171" s="136" t="str">
        <f t="shared" ca="1" si="12"/>
        <v>Este Año</v>
      </c>
      <c r="G171" s="141" t="s">
        <v>1063</v>
      </c>
      <c r="H171" s="138" t="s">
        <v>111</v>
      </c>
      <c r="I171" s="84" t="s">
        <v>11</v>
      </c>
      <c r="J171" s="84" t="s">
        <v>1186</v>
      </c>
      <c r="K171" s="84" t="s">
        <v>1301</v>
      </c>
      <c r="L171" s="84" t="s">
        <v>1490</v>
      </c>
      <c r="M171" s="84" t="s">
        <v>1718</v>
      </c>
      <c r="N171" s="84" t="s">
        <v>1807</v>
      </c>
      <c r="P171" s="85">
        <v>16581326.145471999</v>
      </c>
      <c r="Q171" s="87" t="s">
        <v>1815</v>
      </c>
      <c r="R171" s="87" t="s">
        <v>1817</v>
      </c>
      <c r="S171" s="87" t="s">
        <v>1816</v>
      </c>
      <c r="T171" s="87" t="s">
        <v>1815</v>
      </c>
      <c r="U171" s="87" t="s">
        <v>471</v>
      </c>
      <c r="V171" s="139">
        <v>44357.060428240744</v>
      </c>
      <c r="W171" s="131">
        <f t="shared" ca="1" si="9"/>
        <v>1</v>
      </c>
      <c r="X171" s="133" t="str">
        <f t="shared" si="10"/>
        <v>PROBABLE</v>
      </c>
      <c r="Y171" s="132" t="str">
        <f t="shared" si="11"/>
        <v>Provisión Contable</v>
      </c>
      <c r="Z171" s="85">
        <v>17232775</v>
      </c>
      <c r="AA171" s="84" t="s">
        <v>394</v>
      </c>
      <c r="AB171" s="84" t="s">
        <v>1821</v>
      </c>
      <c r="AC171" s="89" t="s">
        <v>1842</v>
      </c>
      <c r="AF171" s="84" t="s">
        <v>1819</v>
      </c>
      <c r="AI171" s="84" t="s">
        <v>1819</v>
      </c>
    </row>
    <row r="172" spans="1:35" ht="39.950000000000003" customHeight="1" x14ac:dyDescent="0.3">
      <c r="A172" s="84" t="s">
        <v>639</v>
      </c>
      <c r="B172" s="84" t="s">
        <v>845</v>
      </c>
      <c r="C172" s="84" t="s">
        <v>921</v>
      </c>
      <c r="D172" s="84" t="s">
        <v>924</v>
      </c>
      <c r="E172" s="88">
        <v>44251</v>
      </c>
      <c r="F172" s="136" t="str">
        <f t="shared" ca="1" si="12"/>
        <v>Este Año</v>
      </c>
      <c r="G172" s="141" t="s">
        <v>1071</v>
      </c>
      <c r="H172" s="138" t="s">
        <v>111</v>
      </c>
      <c r="I172" s="84" t="s">
        <v>11</v>
      </c>
      <c r="J172" s="84" t="s">
        <v>1254</v>
      </c>
      <c r="K172" s="84" t="s">
        <v>1317</v>
      </c>
      <c r="L172" s="84" t="s">
        <v>1498</v>
      </c>
      <c r="M172" s="84" t="s">
        <v>1726</v>
      </c>
      <c r="N172" s="84" t="s">
        <v>149</v>
      </c>
      <c r="P172" s="85">
        <v>16581326.145471999</v>
      </c>
      <c r="Q172" s="87" t="s">
        <v>1815</v>
      </c>
      <c r="R172" s="87" t="s">
        <v>1816</v>
      </c>
      <c r="S172" s="87" t="s">
        <v>1816</v>
      </c>
      <c r="T172" s="87" t="s">
        <v>1817</v>
      </c>
      <c r="U172" s="87" t="s">
        <v>471</v>
      </c>
      <c r="V172" s="139">
        <v>44360.993530092594</v>
      </c>
      <c r="W172" s="131">
        <f t="shared" ca="1" si="9"/>
        <v>1</v>
      </c>
      <c r="X172" s="133" t="str">
        <f t="shared" si="10"/>
        <v>PROBABLE</v>
      </c>
      <c r="Y172" s="132" t="str">
        <f t="shared" si="11"/>
        <v>Provisión Contable</v>
      </c>
      <c r="Z172" s="85">
        <v>15504371</v>
      </c>
      <c r="AA172" s="84" t="s">
        <v>394</v>
      </c>
      <c r="AB172" s="84" t="s">
        <v>1821</v>
      </c>
      <c r="AC172" s="89" t="s">
        <v>2124</v>
      </c>
      <c r="AF172" s="84" t="s">
        <v>1819</v>
      </c>
      <c r="AI172" s="84" t="s">
        <v>1819</v>
      </c>
    </row>
    <row r="173" spans="1:35" ht="39.950000000000003" customHeight="1" x14ac:dyDescent="0.3">
      <c r="A173" s="84" t="s">
        <v>641</v>
      </c>
      <c r="B173" s="84" t="s">
        <v>847</v>
      </c>
      <c r="C173" s="84" t="s">
        <v>921</v>
      </c>
      <c r="D173" s="84" t="s">
        <v>926</v>
      </c>
      <c r="E173" s="88">
        <v>44252</v>
      </c>
      <c r="F173" s="136" t="str">
        <f t="shared" ca="1" si="12"/>
        <v>Este Año</v>
      </c>
      <c r="G173" s="141" t="s">
        <v>1072</v>
      </c>
      <c r="H173" s="138" t="s">
        <v>111</v>
      </c>
      <c r="I173" s="84" t="s">
        <v>11</v>
      </c>
      <c r="J173" s="84" t="s">
        <v>1256</v>
      </c>
      <c r="K173" s="84" t="s">
        <v>1301</v>
      </c>
      <c r="L173" s="84" t="s">
        <v>1500</v>
      </c>
      <c r="M173" s="84" t="s">
        <v>1728</v>
      </c>
      <c r="N173" s="84" t="s">
        <v>287</v>
      </c>
      <c r="P173" s="85">
        <v>16581326.145471999</v>
      </c>
      <c r="Q173" s="87" t="s">
        <v>1815</v>
      </c>
      <c r="R173" s="87" t="s">
        <v>1816</v>
      </c>
      <c r="S173" s="87" t="s">
        <v>1816</v>
      </c>
      <c r="T173" s="87" t="s">
        <v>1818</v>
      </c>
      <c r="U173" s="87" t="s">
        <v>471</v>
      </c>
      <c r="V173" s="139">
        <v>44346.791724537034</v>
      </c>
      <c r="W173" s="131">
        <f t="shared" ca="1" si="9"/>
        <v>1</v>
      </c>
      <c r="X173" s="133" t="str">
        <f t="shared" si="10"/>
        <v>PROBABLE</v>
      </c>
      <c r="Y173" s="132" t="str">
        <f t="shared" si="11"/>
        <v>Provisión Contable</v>
      </c>
      <c r="Z173" s="85">
        <v>17412600</v>
      </c>
      <c r="AA173" s="84" t="s">
        <v>394</v>
      </c>
      <c r="AB173" s="84" t="s">
        <v>1821</v>
      </c>
      <c r="AC173" s="89" t="s">
        <v>1879</v>
      </c>
      <c r="AF173" s="84" t="s">
        <v>1819</v>
      </c>
      <c r="AI173" s="84" t="s">
        <v>1819</v>
      </c>
    </row>
    <row r="174" spans="1:35" ht="39.950000000000003" customHeight="1" x14ac:dyDescent="0.3">
      <c r="A174" s="84" t="s">
        <v>644</v>
      </c>
      <c r="B174" s="84" t="s">
        <v>850</v>
      </c>
      <c r="C174" s="84" t="s">
        <v>921</v>
      </c>
      <c r="D174" s="84" t="s">
        <v>923</v>
      </c>
      <c r="E174" s="88">
        <v>44259</v>
      </c>
      <c r="F174" s="136" t="str">
        <f t="shared" ca="1" si="12"/>
        <v>Este Año</v>
      </c>
      <c r="G174" s="141" t="s">
        <v>1075</v>
      </c>
      <c r="H174" s="138" t="s">
        <v>111</v>
      </c>
      <c r="I174" s="84" t="s">
        <v>11</v>
      </c>
      <c r="J174" s="84" t="s">
        <v>1188</v>
      </c>
      <c r="K174" s="84" t="s">
        <v>1314</v>
      </c>
      <c r="L174" s="84" t="s">
        <v>1503</v>
      </c>
      <c r="M174" s="84" t="s">
        <v>1731</v>
      </c>
      <c r="N174" s="84" t="s">
        <v>287</v>
      </c>
      <c r="P174" s="85">
        <v>12462038.614297001</v>
      </c>
      <c r="Q174" s="87" t="s">
        <v>1815</v>
      </c>
      <c r="R174" s="87" t="s">
        <v>1816</v>
      </c>
      <c r="S174" s="87" t="s">
        <v>1816</v>
      </c>
      <c r="T174" s="87" t="s">
        <v>1818</v>
      </c>
      <c r="U174" s="87" t="s">
        <v>471</v>
      </c>
      <c r="V174" s="139">
        <v>44368.518750000003</v>
      </c>
      <c r="W174" s="131">
        <f t="shared" ca="1" si="9"/>
        <v>1</v>
      </c>
      <c r="X174" s="133" t="str">
        <f t="shared" si="10"/>
        <v>PROBABLE</v>
      </c>
      <c r="Y174" s="132" t="str">
        <f t="shared" si="11"/>
        <v>Provisión Contable</v>
      </c>
      <c r="Z174" s="85">
        <v>11650922</v>
      </c>
      <c r="AA174" s="84" t="s">
        <v>394</v>
      </c>
      <c r="AB174" s="84" t="s">
        <v>1821</v>
      </c>
      <c r="AC174" s="89" t="s">
        <v>1883</v>
      </c>
      <c r="AF174" s="84" t="s">
        <v>1819</v>
      </c>
      <c r="AI174" s="84" t="s">
        <v>1819</v>
      </c>
    </row>
    <row r="175" spans="1:35" ht="39.950000000000003" customHeight="1" x14ac:dyDescent="0.3">
      <c r="A175" s="84" t="s">
        <v>642</v>
      </c>
      <c r="B175" s="84" t="s">
        <v>848</v>
      </c>
      <c r="C175" s="84" t="s">
        <v>921</v>
      </c>
      <c r="D175" s="84" t="s">
        <v>926</v>
      </c>
      <c r="E175" s="88">
        <v>44252</v>
      </c>
      <c r="F175" s="136" t="str">
        <f t="shared" ca="1" si="12"/>
        <v>Este Año</v>
      </c>
      <c r="G175" s="141" t="s">
        <v>1073</v>
      </c>
      <c r="H175" s="138" t="s">
        <v>111</v>
      </c>
      <c r="I175" s="84" t="s">
        <v>11</v>
      </c>
      <c r="J175" s="84" t="s">
        <v>1257</v>
      </c>
      <c r="K175" s="84" t="s">
        <v>1320</v>
      </c>
      <c r="L175" s="84" t="s">
        <v>1501</v>
      </c>
      <c r="M175" s="84" t="s">
        <v>1729</v>
      </c>
      <c r="N175" s="84" t="s">
        <v>149</v>
      </c>
      <c r="O175" s="85">
        <v>25098366</v>
      </c>
      <c r="P175" s="85">
        <v>25814249.585503001</v>
      </c>
      <c r="Q175" s="87" t="s">
        <v>1815</v>
      </c>
      <c r="R175" s="87" t="s">
        <v>1816</v>
      </c>
      <c r="S175" s="87" t="s">
        <v>1816</v>
      </c>
      <c r="T175" s="87" t="s">
        <v>1818</v>
      </c>
      <c r="U175" s="87" t="s">
        <v>471</v>
      </c>
      <c r="V175" s="139">
        <v>44346.788645833331</v>
      </c>
      <c r="W175" s="131">
        <f t="shared" ca="1" si="9"/>
        <v>1</v>
      </c>
      <c r="X175" s="133" t="str">
        <f t="shared" si="10"/>
        <v>PROBABLE</v>
      </c>
      <c r="Y175" s="132" t="str">
        <f t="shared" si="11"/>
        <v>Provisión Contable</v>
      </c>
      <c r="Z175" s="85">
        <v>27109194</v>
      </c>
      <c r="AA175" s="84" t="s">
        <v>394</v>
      </c>
      <c r="AB175" s="84" t="s">
        <v>1821</v>
      </c>
      <c r="AC175" s="89" t="s">
        <v>1879</v>
      </c>
      <c r="AF175" s="84" t="s">
        <v>1819</v>
      </c>
      <c r="AI175" s="84" t="s">
        <v>1819</v>
      </c>
    </row>
    <row r="176" spans="1:35" ht="39.950000000000003" customHeight="1" x14ac:dyDescent="0.3">
      <c r="A176" s="84" t="s">
        <v>643</v>
      </c>
      <c r="B176" s="84" t="s">
        <v>849</v>
      </c>
      <c r="C176" s="84" t="s">
        <v>921</v>
      </c>
      <c r="D176" s="84" t="s">
        <v>925</v>
      </c>
      <c r="E176" s="88">
        <v>44253</v>
      </c>
      <c r="F176" s="136" t="str">
        <f t="shared" ca="1" si="12"/>
        <v>Este Año</v>
      </c>
      <c r="G176" s="141" t="s">
        <v>1074</v>
      </c>
      <c r="H176" s="138" t="s">
        <v>111</v>
      </c>
      <c r="I176" s="84" t="s">
        <v>11</v>
      </c>
      <c r="J176" s="84" t="s">
        <v>1166</v>
      </c>
      <c r="K176" s="84" t="s">
        <v>1301</v>
      </c>
      <c r="L176" s="84" t="s">
        <v>1502</v>
      </c>
      <c r="M176" s="84" t="s">
        <v>1730</v>
      </c>
      <c r="N176" s="84" t="s">
        <v>149</v>
      </c>
      <c r="P176" s="85">
        <v>16581326.145471999</v>
      </c>
      <c r="Q176" s="87" t="s">
        <v>1815</v>
      </c>
      <c r="R176" s="87" t="s">
        <v>1817</v>
      </c>
      <c r="S176" s="87" t="s">
        <v>1816</v>
      </c>
      <c r="T176" s="87" t="s">
        <v>1815</v>
      </c>
      <c r="U176" s="87" t="s">
        <v>471</v>
      </c>
      <c r="V176" s="139">
        <v>44357.067106481481</v>
      </c>
      <c r="W176" s="131">
        <f t="shared" ca="1" si="9"/>
        <v>1</v>
      </c>
      <c r="X176" s="133" t="str">
        <f t="shared" si="10"/>
        <v>PROBABLE</v>
      </c>
      <c r="Y176" s="132" t="str">
        <f t="shared" si="11"/>
        <v>Provisión Contable</v>
      </c>
      <c r="Z176" s="85">
        <v>17085343</v>
      </c>
      <c r="AA176" s="84" t="s">
        <v>394</v>
      </c>
      <c r="AB176" s="84" t="s">
        <v>1821</v>
      </c>
      <c r="AC176" s="89" t="s">
        <v>1878</v>
      </c>
      <c r="AF176" s="84" t="s">
        <v>1819</v>
      </c>
      <c r="AI176" s="84" t="s">
        <v>1819</v>
      </c>
    </row>
    <row r="177" spans="1:35" ht="39.950000000000003" customHeight="1" x14ac:dyDescent="0.3">
      <c r="A177" s="84" t="s">
        <v>645</v>
      </c>
      <c r="B177" s="84" t="s">
        <v>851</v>
      </c>
      <c r="C177" s="84" t="s">
        <v>921</v>
      </c>
      <c r="D177" s="84" t="s">
        <v>926</v>
      </c>
      <c r="E177" s="88">
        <v>44263</v>
      </c>
      <c r="F177" s="136" t="str">
        <f t="shared" ca="1" si="12"/>
        <v>Este Año</v>
      </c>
      <c r="G177" s="141" t="s">
        <v>1076</v>
      </c>
      <c r="H177" s="138" t="s">
        <v>111</v>
      </c>
      <c r="I177" s="84" t="s">
        <v>11</v>
      </c>
      <c r="J177" s="84" t="s">
        <v>1258</v>
      </c>
      <c r="K177" s="84" t="s">
        <v>1329</v>
      </c>
      <c r="L177" s="84" t="s">
        <v>1504</v>
      </c>
      <c r="M177" s="84" t="s">
        <v>1732</v>
      </c>
      <c r="N177" s="84" t="s">
        <v>149</v>
      </c>
      <c r="P177" s="85">
        <v>32281944.029364999</v>
      </c>
      <c r="Q177" s="87" t="s">
        <v>1815</v>
      </c>
      <c r="R177" s="87" t="s">
        <v>1816</v>
      </c>
      <c r="S177" s="87" t="s">
        <v>1816</v>
      </c>
      <c r="T177" s="87" t="s">
        <v>1818</v>
      </c>
      <c r="U177" s="87" t="s">
        <v>471</v>
      </c>
      <c r="V177" s="139">
        <v>44346.79482638889</v>
      </c>
      <c r="W177" s="131">
        <f t="shared" ca="1" si="9"/>
        <v>1</v>
      </c>
      <c r="X177" s="133" t="str">
        <f t="shared" si="10"/>
        <v>PROBABLE</v>
      </c>
      <c r="Y177" s="132" t="str">
        <f t="shared" si="11"/>
        <v>Provisión Contable</v>
      </c>
      <c r="Z177" s="85">
        <v>33709955</v>
      </c>
      <c r="AA177" s="84" t="s">
        <v>394</v>
      </c>
      <c r="AB177" s="84" t="s">
        <v>1821</v>
      </c>
      <c r="AC177" s="89" t="s">
        <v>1884</v>
      </c>
      <c r="AF177" s="84" t="s">
        <v>1819</v>
      </c>
      <c r="AI177" s="84" t="s">
        <v>1819</v>
      </c>
    </row>
    <row r="178" spans="1:35" ht="39.950000000000003" customHeight="1" x14ac:dyDescent="0.3">
      <c r="A178" s="84" t="s">
        <v>646</v>
      </c>
      <c r="B178" s="84" t="s">
        <v>852</v>
      </c>
      <c r="C178" s="84" t="s">
        <v>921</v>
      </c>
      <c r="D178" s="84" t="s">
        <v>926</v>
      </c>
      <c r="E178" s="88">
        <v>44265</v>
      </c>
      <c r="F178" s="136" t="str">
        <f t="shared" ca="1" si="12"/>
        <v>Este Año</v>
      </c>
      <c r="G178" s="141" t="s">
        <v>1077</v>
      </c>
      <c r="H178" s="138" t="s">
        <v>111</v>
      </c>
      <c r="I178" s="84" t="s">
        <v>11</v>
      </c>
      <c r="J178" s="84" t="s">
        <v>1259</v>
      </c>
      <c r="K178" s="84" t="s">
        <v>1319</v>
      </c>
      <c r="L178" s="84" t="s">
        <v>1505</v>
      </c>
      <c r="M178" s="84" t="s">
        <v>1733</v>
      </c>
      <c r="N178" s="84" t="s">
        <v>149</v>
      </c>
      <c r="P178" s="85">
        <v>3316171.4405789999</v>
      </c>
      <c r="Q178" s="87" t="s">
        <v>1815</v>
      </c>
      <c r="R178" s="87" t="s">
        <v>1816</v>
      </c>
      <c r="S178" s="87" t="s">
        <v>1816</v>
      </c>
      <c r="T178" s="87" t="s">
        <v>1818</v>
      </c>
      <c r="U178" s="87" t="s">
        <v>471</v>
      </c>
      <c r="V178" s="139">
        <v>44346.798055555555</v>
      </c>
      <c r="W178" s="131">
        <f t="shared" ca="1" si="9"/>
        <v>1</v>
      </c>
      <c r="X178" s="133" t="str">
        <f t="shared" si="10"/>
        <v>PROBABLE</v>
      </c>
      <c r="Y178" s="132" t="str">
        <f t="shared" si="11"/>
        <v>Provisión Contable</v>
      </c>
      <c r="Z178" s="85">
        <v>3465025</v>
      </c>
      <c r="AA178" s="84" t="s">
        <v>394</v>
      </c>
      <c r="AB178" s="84" t="s">
        <v>1821</v>
      </c>
      <c r="AC178" s="89" t="s">
        <v>1885</v>
      </c>
      <c r="AF178" s="84" t="s">
        <v>1819</v>
      </c>
      <c r="AI178" s="84" t="s">
        <v>1819</v>
      </c>
    </row>
    <row r="179" spans="1:35" ht="39.950000000000003" customHeight="1" x14ac:dyDescent="0.3">
      <c r="A179" s="84" t="s">
        <v>647</v>
      </c>
      <c r="B179" s="84" t="s">
        <v>853</v>
      </c>
      <c r="C179" s="84" t="s">
        <v>921</v>
      </c>
      <c r="D179" s="84" t="s">
        <v>925</v>
      </c>
      <c r="E179" s="88">
        <v>44266</v>
      </c>
      <c r="F179" s="136" t="str">
        <f t="shared" ca="1" si="12"/>
        <v>Este Año</v>
      </c>
      <c r="G179" s="141" t="s">
        <v>1078</v>
      </c>
      <c r="H179" s="138" t="s">
        <v>111</v>
      </c>
      <c r="I179" s="84" t="s">
        <v>11</v>
      </c>
      <c r="J179" s="84" t="s">
        <v>1240</v>
      </c>
      <c r="K179" s="84" t="s">
        <v>1331</v>
      </c>
      <c r="L179" s="84" t="s">
        <v>1506</v>
      </c>
      <c r="M179" s="84" t="s">
        <v>1734</v>
      </c>
      <c r="N179" s="84" t="s">
        <v>287</v>
      </c>
      <c r="P179" s="85">
        <v>10160767.192679999</v>
      </c>
      <c r="Q179" s="87" t="s">
        <v>1815</v>
      </c>
      <c r="R179" s="87" t="s">
        <v>1817</v>
      </c>
      <c r="S179" s="87" t="s">
        <v>1816</v>
      </c>
      <c r="T179" s="87" t="s">
        <v>1815</v>
      </c>
      <c r="U179" s="87" t="s">
        <v>471</v>
      </c>
      <c r="V179" s="139">
        <v>44357.024687500001</v>
      </c>
      <c r="W179" s="131">
        <f t="shared" ca="1" si="9"/>
        <v>1</v>
      </c>
      <c r="X179" s="133" t="str">
        <f t="shared" si="10"/>
        <v>PROBABLE</v>
      </c>
      <c r="Y179" s="132" t="str">
        <f t="shared" si="11"/>
        <v>Provisión Contable</v>
      </c>
      <c r="Z179" s="85">
        <v>10116658</v>
      </c>
      <c r="AA179" s="84" t="s">
        <v>394</v>
      </c>
      <c r="AB179" s="84" t="s">
        <v>1821</v>
      </c>
      <c r="AC179" s="89" t="s">
        <v>2000</v>
      </c>
      <c r="AF179" s="84" t="s">
        <v>1819</v>
      </c>
      <c r="AI179" s="84" t="s">
        <v>1819</v>
      </c>
    </row>
    <row r="180" spans="1:35" ht="39.950000000000003" customHeight="1" x14ac:dyDescent="0.3">
      <c r="A180" s="84" t="s">
        <v>640</v>
      </c>
      <c r="B180" s="84" t="s">
        <v>846</v>
      </c>
      <c r="C180" s="84" t="s">
        <v>921</v>
      </c>
      <c r="D180" s="84" t="s">
        <v>924</v>
      </c>
      <c r="E180" s="88">
        <v>44251</v>
      </c>
      <c r="F180" s="136" t="str">
        <f t="shared" ca="1" si="12"/>
        <v>Este Año</v>
      </c>
      <c r="G180" s="141" t="s">
        <v>986</v>
      </c>
      <c r="H180" s="138" t="s">
        <v>111</v>
      </c>
      <c r="I180" s="84" t="s">
        <v>11</v>
      </c>
      <c r="J180" s="84" t="s">
        <v>1255</v>
      </c>
      <c r="K180" s="84" t="s">
        <v>1327</v>
      </c>
      <c r="L180" s="84" t="s">
        <v>1499</v>
      </c>
      <c r="M180" s="84" t="s">
        <v>1727</v>
      </c>
      <c r="N180" s="84" t="s">
        <v>149</v>
      </c>
      <c r="P180" s="85">
        <v>10885874.252271</v>
      </c>
      <c r="Q180" s="87" t="s">
        <v>1815</v>
      </c>
      <c r="R180" s="87" t="s">
        <v>1817</v>
      </c>
      <c r="S180" s="87" t="s">
        <v>1816</v>
      </c>
      <c r="T180" s="87" t="s">
        <v>1817</v>
      </c>
      <c r="U180" s="87" t="s">
        <v>471</v>
      </c>
      <c r="V180" s="139">
        <v>44360.868113425924</v>
      </c>
      <c r="W180" s="131">
        <f t="shared" ca="1" si="9"/>
        <v>1</v>
      </c>
      <c r="X180" s="133" t="str">
        <f t="shared" si="10"/>
        <v>PROBABLE</v>
      </c>
      <c r="Y180" s="132" t="str">
        <f t="shared" si="11"/>
        <v>Provisión Contable</v>
      </c>
      <c r="Z180" s="85">
        <v>10172273</v>
      </c>
      <c r="AA180" s="84" t="s">
        <v>394</v>
      </c>
      <c r="AB180" s="84" t="s">
        <v>1821</v>
      </c>
      <c r="AC180" s="89" t="s">
        <v>1882</v>
      </c>
      <c r="AF180" s="84" t="s">
        <v>1819</v>
      </c>
      <c r="AI180" s="84" t="s">
        <v>1819</v>
      </c>
    </row>
    <row r="181" spans="1:35" ht="39.950000000000003" customHeight="1" x14ac:dyDescent="0.3">
      <c r="A181" s="84" t="s">
        <v>648</v>
      </c>
      <c r="B181" s="84" t="s">
        <v>854</v>
      </c>
      <c r="C181" s="84" t="s">
        <v>921</v>
      </c>
      <c r="D181" s="84" t="s">
        <v>925</v>
      </c>
      <c r="E181" s="88">
        <v>44270</v>
      </c>
      <c r="F181" s="136" t="str">
        <f t="shared" ca="1" si="12"/>
        <v>Este Año</v>
      </c>
      <c r="G181" s="141" t="s">
        <v>1079</v>
      </c>
      <c r="H181" s="138" t="s">
        <v>111</v>
      </c>
      <c r="I181" s="84" t="s">
        <v>11</v>
      </c>
      <c r="J181" s="84" t="s">
        <v>1196</v>
      </c>
      <c r="K181" s="84" t="s">
        <v>1319</v>
      </c>
      <c r="L181" s="84" t="s">
        <v>1507</v>
      </c>
      <c r="M181" s="84" t="s">
        <v>1735</v>
      </c>
      <c r="N181" s="84" t="s">
        <v>287</v>
      </c>
      <c r="P181" s="85">
        <v>10059850.882059</v>
      </c>
      <c r="Q181" s="87" t="s">
        <v>1815</v>
      </c>
      <c r="R181" s="87" t="s">
        <v>1817</v>
      </c>
      <c r="S181" s="87" t="s">
        <v>1816</v>
      </c>
      <c r="T181" s="87" t="s">
        <v>1815</v>
      </c>
      <c r="U181" s="87" t="s">
        <v>471</v>
      </c>
      <c r="V181" s="139">
        <v>44357.070625</v>
      </c>
      <c r="W181" s="131">
        <f t="shared" ca="1" si="9"/>
        <v>1</v>
      </c>
      <c r="X181" s="133" t="str">
        <f t="shared" si="10"/>
        <v>PROBABLE</v>
      </c>
      <c r="Y181" s="132" t="str">
        <f t="shared" si="11"/>
        <v>Provisión Contable</v>
      </c>
      <c r="Z181" s="85">
        <v>10365637</v>
      </c>
      <c r="AA181" s="84" t="s">
        <v>394</v>
      </c>
      <c r="AB181" s="84" t="s">
        <v>1821</v>
      </c>
      <c r="AC181" s="89" t="s">
        <v>1886</v>
      </c>
      <c r="AF181" s="84" t="s">
        <v>1819</v>
      </c>
      <c r="AI181" s="84" t="s">
        <v>1819</v>
      </c>
    </row>
    <row r="182" spans="1:35" ht="39.950000000000003" customHeight="1" x14ac:dyDescent="0.3">
      <c r="A182" s="84" t="s">
        <v>649</v>
      </c>
      <c r="B182" s="84" t="s">
        <v>855</v>
      </c>
      <c r="C182" s="84" t="s">
        <v>921</v>
      </c>
      <c r="D182" s="84" t="s">
        <v>925</v>
      </c>
      <c r="E182" s="88">
        <v>44270</v>
      </c>
      <c r="F182" s="136" t="str">
        <f t="shared" ca="1" si="12"/>
        <v>Este Año</v>
      </c>
      <c r="G182" s="141" t="s">
        <v>1080</v>
      </c>
      <c r="H182" s="138" t="s">
        <v>111</v>
      </c>
      <c r="I182" s="84" t="s">
        <v>11</v>
      </c>
      <c r="J182" s="84" t="s">
        <v>1260</v>
      </c>
      <c r="K182" s="84" t="s">
        <v>1333</v>
      </c>
      <c r="L182" s="84" t="s">
        <v>1508</v>
      </c>
      <c r="M182" s="84" t="s">
        <v>1736</v>
      </c>
      <c r="N182" s="84" t="s">
        <v>149</v>
      </c>
      <c r="P182" s="85">
        <v>13677098.732473001</v>
      </c>
      <c r="Q182" s="87" t="s">
        <v>1815</v>
      </c>
      <c r="R182" s="87" t="s">
        <v>1817</v>
      </c>
      <c r="S182" s="87" t="s">
        <v>1816</v>
      </c>
      <c r="T182" s="87" t="s">
        <v>1815</v>
      </c>
      <c r="U182" s="87" t="s">
        <v>471</v>
      </c>
      <c r="V182" s="139">
        <v>44357.047951388886</v>
      </c>
      <c r="W182" s="131">
        <f t="shared" ca="1" si="9"/>
        <v>1</v>
      </c>
      <c r="X182" s="133" t="str">
        <f t="shared" si="10"/>
        <v>PROBABLE</v>
      </c>
      <c r="Y182" s="132" t="str">
        <f t="shared" si="11"/>
        <v>Provisión Contable</v>
      </c>
      <c r="Z182" s="85">
        <v>14277676</v>
      </c>
      <c r="AA182" s="84" t="s">
        <v>394</v>
      </c>
      <c r="AB182" s="84" t="s">
        <v>1821</v>
      </c>
      <c r="AC182" s="89" t="s">
        <v>1886</v>
      </c>
      <c r="AF182" s="84" t="s">
        <v>1819</v>
      </c>
      <c r="AI182" s="84" t="s">
        <v>1819</v>
      </c>
    </row>
    <row r="183" spans="1:35" ht="39.950000000000003" customHeight="1" x14ac:dyDescent="0.3">
      <c r="A183" s="84" t="s">
        <v>650</v>
      </c>
      <c r="B183" s="84" t="s">
        <v>856</v>
      </c>
      <c r="C183" s="84" t="s">
        <v>921</v>
      </c>
      <c r="D183" s="84" t="s">
        <v>924</v>
      </c>
      <c r="E183" s="88">
        <v>44279</v>
      </c>
      <c r="F183" s="136" t="str">
        <f t="shared" ca="1" si="12"/>
        <v>Este Año</v>
      </c>
      <c r="G183" s="141" t="s">
        <v>1081</v>
      </c>
      <c r="H183" s="138" t="s">
        <v>111</v>
      </c>
      <c r="I183" s="84" t="s">
        <v>11</v>
      </c>
      <c r="J183" s="84" t="s">
        <v>1254</v>
      </c>
      <c r="K183" s="84" t="s">
        <v>1317</v>
      </c>
      <c r="L183" s="84" t="s">
        <v>1509</v>
      </c>
      <c r="M183" s="84" t="s">
        <v>1737</v>
      </c>
      <c r="N183" s="84" t="s">
        <v>287</v>
      </c>
      <c r="P183" s="85">
        <v>10830993.535526</v>
      </c>
      <c r="Q183" s="87" t="s">
        <v>1815</v>
      </c>
      <c r="R183" s="87" t="s">
        <v>1816</v>
      </c>
      <c r="S183" s="87" t="s">
        <v>1816</v>
      </c>
      <c r="T183" s="87" t="s">
        <v>1817</v>
      </c>
      <c r="U183" s="87" t="s">
        <v>471</v>
      </c>
      <c r="V183" s="139">
        <v>44372.618657407409</v>
      </c>
      <c r="W183" s="131">
        <f t="shared" ca="1" si="9"/>
        <v>1</v>
      </c>
      <c r="X183" s="133" t="str">
        <f t="shared" si="10"/>
        <v>PROBABLE</v>
      </c>
      <c r="Y183" s="132" t="str">
        <f t="shared" si="11"/>
        <v>Provisión Contable</v>
      </c>
      <c r="Z183" s="85">
        <v>10171677</v>
      </c>
      <c r="AA183" s="84" t="s">
        <v>394</v>
      </c>
      <c r="AB183" s="84" t="s">
        <v>1821</v>
      </c>
      <c r="AC183" s="89" t="s">
        <v>1887</v>
      </c>
      <c r="AF183" s="84" t="s">
        <v>1819</v>
      </c>
      <c r="AI183" s="84" t="s">
        <v>1819</v>
      </c>
    </row>
    <row r="184" spans="1:35" ht="39.950000000000003" customHeight="1" x14ac:dyDescent="0.3">
      <c r="A184" s="84" t="s">
        <v>651</v>
      </c>
      <c r="B184" s="84" t="s">
        <v>857</v>
      </c>
      <c r="C184" s="84" t="s">
        <v>921</v>
      </c>
      <c r="D184" s="84" t="s">
        <v>926</v>
      </c>
      <c r="E184" s="88">
        <v>44281</v>
      </c>
      <c r="F184" s="136" t="str">
        <f t="shared" ca="1" si="12"/>
        <v>Este Año</v>
      </c>
      <c r="G184" s="141" t="s">
        <v>1027</v>
      </c>
      <c r="H184" s="138" t="s">
        <v>111</v>
      </c>
      <c r="I184" s="84" t="s">
        <v>11</v>
      </c>
      <c r="J184" s="84" t="s">
        <v>1261</v>
      </c>
      <c r="K184" s="84" t="s">
        <v>1325</v>
      </c>
      <c r="L184" s="84" t="s">
        <v>1510</v>
      </c>
      <c r="M184" s="84" t="s">
        <v>1738</v>
      </c>
      <c r="N184" s="84" t="s">
        <v>149</v>
      </c>
      <c r="O184" s="85">
        <v>16121491</v>
      </c>
      <c r="P184" s="85">
        <v>16581326.145471999</v>
      </c>
      <c r="Q184" s="87" t="s">
        <v>1815</v>
      </c>
      <c r="R184" s="87" t="s">
        <v>1816</v>
      </c>
      <c r="S184" s="87" t="s">
        <v>1816</v>
      </c>
      <c r="T184" s="87" t="s">
        <v>1818</v>
      </c>
      <c r="U184" s="87" t="s">
        <v>471</v>
      </c>
      <c r="V184" s="139">
        <v>44346.801203703704</v>
      </c>
      <c r="W184" s="131">
        <f t="shared" ca="1" si="9"/>
        <v>1</v>
      </c>
      <c r="X184" s="133" t="str">
        <f t="shared" si="10"/>
        <v>PROBABLE</v>
      </c>
      <c r="Y184" s="132" t="str">
        <f t="shared" si="11"/>
        <v>Provisión Contable</v>
      </c>
      <c r="Z184" s="85">
        <v>17406984</v>
      </c>
      <c r="AA184" s="84" t="s">
        <v>394</v>
      </c>
      <c r="AB184" s="84" t="s">
        <v>1821</v>
      </c>
      <c r="AC184" s="89" t="s">
        <v>1882</v>
      </c>
      <c r="AF184" s="84" t="s">
        <v>1819</v>
      </c>
      <c r="AI184" s="84" t="s">
        <v>1819</v>
      </c>
    </row>
    <row r="185" spans="1:35" ht="39.950000000000003" customHeight="1" x14ac:dyDescent="0.3">
      <c r="A185" s="84" t="s">
        <v>652</v>
      </c>
      <c r="B185" s="84" t="s">
        <v>858</v>
      </c>
      <c r="C185" s="84" t="s">
        <v>921</v>
      </c>
      <c r="D185" s="84" t="s">
        <v>925</v>
      </c>
      <c r="E185" s="88">
        <v>44281</v>
      </c>
      <c r="F185" s="136" t="str">
        <f t="shared" ca="1" si="12"/>
        <v>Este Año</v>
      </c>
      <c r="G185" s="141" t="s">
        <v>1082</v>
      </c>
      <c r="H185" s="138" t="s">
        <v>111</v>
      </c>
      <c r="I185" s="84" t="s">
        <v>11</v>
      </c>
      <c r="J185" s="84" t="s">
        <v>1262</v>
      </c>
      <c r="K185" s="84" t="s">
        <v>1319</v>
      </c>
      <c r="L185" s="84" t="s">
        <v>1511</v>
      </c>
      <c r="M185" s="84" t="s">
        <v>1739</v>
      </c>
      <c r="N185" s="84" t="s">
        <v>287</v>
      </c>
      <c r="P185" s="85">
        <v>6215078.7311180001</v>
      </c>
      <c r="Q185" s="87" t="s">
        <v>1815</v>
      </c>
      <c r="R185" s="87" t="s">
        <v>1817</v>
      </c>
      <c r="S185" s="87" t="s">
        <v>1816</v>
      </c>
      <c r="T185" s="87" t="s">
        <v>1815</v>
      </c>
      <c r="U185" s="87" t="s">
        <v>471</v>
      </c>
      <c r="V185" s="139">
        <v>44357.083749999998</v>
      </c>
      <c r="W185" s="131">
        <f t="shared" ca="1" si="9"/>
        <v>1</v>
      </c>
      <c r="X185" s="133" t="str">
        <f t="shared" si="10"/>
        <v>PROBABLE</v>
      </c>
      <c r="Y185" s="132" t="str">
        <f t="shared" si="11"/>
        <v>Provisión Contable</v>
      </c>
      <c r="Z185" s="85">
        <v>6484186</v>
      </c>
      <c r="AA185" s="84" t="s">
        <v>394</v>
      </c>
      <c r="AB185" s="84" t="s">
        <v>1821</v>
      </c>
      <c r="AC185" s="89" t="s">
        <v>2001</v>
      </c>
      <c r="AF185" s="84" t="s">
        <v>1819</v>
      </c>
      <c r="AI185" s="84" t="s">
        <v>1819</v>
      </c>
    </row>
    <row r="186" spans="1:35" ht="39.950000000000003" customHeight="1" x14ac:dyDescent="0.3">
      <c r="A186" s="84" t="s">
        <v>653</v>
      </c>
      <c r="B186" s="84" t="s">
        <v>859</v>
      </c>
      <c r="C186" s="84" t="s">
        <v>921</v>
      </c>
      <c r="D186" s="84" t="s">
        <v>925</v>
      </c>
      <c r="E186" s="88">
        <v>44281</v>
      </c>
      <c r="F186" s="136" t="str">
        <f t="shared" ca="1" si="12"/>
        <v>Este Año</v>
      </c>
      <c r="G186" s="141" t="s">
        <v>1083</v>
      </c>
      <c r="H186" s="138" t="s">
        <v>111</v>
      </c>
      <c r="I186" s="84" t="s">
        <v>11</v>
      </c>
      <c r="J186" s="84" t="s">
        <v>1263</v>
      </c>
      <c r="K186" s="84" t="s">
        <v>1319</v>
      </c>
      <c r="L186" s="84" t="s">
        <v>1512</v>
      </c>
      <c r="M186" s="84" t="s">
        <v>1740</v>
      </c>
      <c r="N186" s="84" t="s">
        <v>287</v>
      </c>
      <c r="P186" s="85">
        <v>10119517.104758</v>
      </c>
      <c r="Q186" s="87" t="s">
        <v>1815</v>
      </c>
      <c r="R186" s="87" t="s">
        <v>1817</v>
      </c>
      <c r="S186" s="87" t="s">
        <v>1816</v>
      </c>
      <c r="T186" s="87" t="s">
        <v>1815</v>
      </c>
      <c r="U186" s="87" t="s">
        <v>471</v>
      </c>
      <c r="V186" s="139">
        <v>44358.946273148147</v>
      </c>
      <c r="W186" s="131">
        <f t="shared" ca="1" si="9"/>
        <v>1</v>
      </c>
      <c r="X186" s="133" t="str">
        <f t="shared" si="10"/>
        <v>PROBABLE</v>
      </c>
      <c r="Y186" s="132" t="str">
        <f t="shared" si="11"/>
        <v>Provisión Contable</v>
      </c>
      <c r="Z186" s="85">
        <v>10456803</v>
      </c>
      <c r="AA186" s="84" t="s">
        <v>394</v>
      </c>
      <c r="AB186" s="84" t="s">
        <v>1821</v>
      </c>
      <c r="AC186" s="89" t="s">
        <v>1888</v>
      </c>
      <c r="AF186" s="84" t="s">
        <v>1819</v>
      </c>
      <c r="AI186" s="84" t="s">
        <v>1819</v>
      </c>
    </row>
    <row r="187" spans="1:35" ht="39.950000000000003" customHeight="1" x14ac:dyDescent="0.3">
      <c r="A187" s="84" t="s">
        <v>654</v>
      </c>
      <c r="B187" s="84" t="s">
        <v>860</v>
      </c>
      <c r="C187" s="84" t="s">
        <v>921</v>
      </c>
      <c r="D187" s="84" t="s">
        <v>926</v>
      </c>
      <c r="E187" s="88">
        <v>44291</v>
      </c>
      <c r="F187" s="136" t="str">
        <f t="shared" ca="1" si="12"/>
        <v>Este Año</v>
      </c>
      <c r="G187" s="141" t="s">
        <v>1084</v>
      </c>
      <c r="H187" s="138" t="s">
        <v>111</v>
      </c>
      <c r="I187" s="84" t="s">
        <v>11</v>
      </c>
      <c r="J187" s="84" t="s">
        <v>1147</v>
      </c>
      <c r="K187" s="84" t="s">
        <v>1334</v>
      </c>
      <c r="L187" s="84" t="s">
        <v>1513</v>
      </c>
      <c r="M187" s="84" t="s">
        <v>1741</v>
      </c>
      <c r="N187" s="84" t="s">
        <v>287</v>
      </c>
      <c r="P187" s="85">
        <v>4611434.8132889997</v>
      </c>
      <c r="Q187" s="87" t="s">
        <v>1815</v>
      </c>
      <c r="R187" s="87" t="s">
        <v>1816</v>
      </c>
      <c r="S187" s="87" t="s">
        <v>1816</v>
      </c>
      <c r="T187" s="87" t="s">
        <v>1818</v>
      </c>
      <c r="U187" s="87" t="s">
        <v>471</v>
      </c>
      <c r="V187" s="139">
        <v>44346.804178240738</v>
      </c>
      <c r="W187" s="131">
        <f t="shared" ca="1" si="9"/>
        <v>1</v>
      </c>
      <c r="X187" s="133" t="str">
        <f t="shared" si="10"/>
        <v>PROBABLE</v>
      </c>
      <c r="Y187" s="132" t="str">
        <f t="shared" si="11"/>
        <v>Provisión Contable</v>
      </c>
      <c r="Z187" s="85">
        <v>4842052</v>
      </c>
      <c r="AA187" s="84" t="s">
        <v>394</v>
      </c>
      <c r="AB187" s="84" t="s">
        <v>1821</v>
      </c>
      <c r="AC187" s="89" t="s">
        <v>1889</v>
      </c>
      <c r="AF187" s="84" t="s">
        <v>1819</v>
      </c>
      <c r="AI187" s="84" t="s">
        <v>1819</v>
      </c>
    </row>
    <row r="188" spans="1:35" ht="39.950000000000003" customHeight="1" x14ac:dyDescent="0.3">
      <c r="A188" s="84" t="s">
        <v>655</v>
      </c>
      <c r="B188" s="84" t="s">
        <v>861</v>
      </c>
      <c r="C188" s="84" t="s">
        <v>921</v>
      </c>
      <c r="D188" s="84" t="s">
        <v>923</v>
      </c>
      <c r="E188" s="88">
        <v>44291</v>
      </c>
      <c r="F188" s="136" t="str">
        <f t="shared" ca="1" si="12"/>
        <v>Este Año</v>
      </c>
      <c r="G188" s="141" t="s">
        <v>1085</v>
      </c>
      <c r="H188" s="138" t="s">
        <v>111</v>
      </c>
      <c r="I188" s="84" t="s">
        <v>11</v>
      </c>
      <c r="J188" s="84" t="s">
        <v>1147</v>
      </c>
      <c r="K188" s="84" t="s">
        <v>1334</v>
      </c>
      <c r="L188" s="84" t="s">
        <v>1514</v>
      </c>
      <c r="M188" s="84" t="s">
        <v>1742</v>
      </c>
      <c r="N188" s="84" t="s">
        <v>287</v>
      </c>
      <c r="P188" s="85">
        <v>11847780.953849999</v>
      </c>
      <c r="Q188" s="87" t="s">
        <v>1815</v>
      </c>
      <c r="R188" s="87" t="s">
        <v>1816</v>
      </c>
      <c r="S188" s="87" t="s">
        <v>1816</v>
      </c>
      <c r="T188" s="87" t="s">
        <v>1815</v>
      </c>
      <c r="U188" s="87" t="s">
        <v>471</v>
      </c>
      <c r="V188" s="139">
        <v>44375.733854166669</v>
      </c>
      <c r="W188" s="131">
        <f t="shared" ca="1" si="9"/>
        <v>1</v>
      </c>
      <c r="X188" s="133" t="str">
        <f t="shared" si="10"/>
        <v>PROBABLE</v>
      </c>
      <c r="Y188" s="132" t="str">
        <f t="shared" si="11"/>
        <v>Provisión Contable</v>
      </c>
      <c r="Z188" s="85">
        <v>10962574</v>
      </c>
      <c r="AA188" s="84" t="s">
        <v>394</v>
      </c>
      <c r="AB188" s="84" t="s">
        <v>1821</v>
      </c>
      <c r="AC188" s="89" t="s">
        <v>1890</v>
      </c>
      <c r="AF188" s="84" t="s">
        <v>1819</v>
      </c>
      <c r="AI188" s="84" t="s">
        <v>1819</v>
      </c>
    </row>
    <row r="189" spans="1:35" ht="39.950000000000003" customHeight="1" x14ac:dyDescent="0.3">
      <c r="A189" s="84" t="s">
        <v>656</v>
      </c>
      <c r="B189" s="84" t="s">
        <v>862</v>
      </c>
      <c r="C189" s="84" t="s">
        <v>921</v>
      </c>
      <c r="D189" s="84" t="s">
        <v>925</v>
      </c>
      <c r="E189" s="88">
        <v>44292</v>
      </c>
      <c r="F189" s="136" t="str">
        <f t="shared" ca="1" si="12"/>
        <v>Este Año</v>
      </c>
      <c r="G189" s="141" t="s">
        <v>1086</v>
      </c>
      <c r="H189" s="138" t="s">
        <v>111</v>
      </c>
      <c r="I189" s="84" t="s">
        <v>11</v>
      </c>
      <c r="J189" s="84" t="s">
        <v>1264</v>
      </c>
      <c r="K189" s="84" t="s">
        <v>1335</v>
      </c>
      <c r="L189" s="84" t="s">
        <v>1515</v>
      </c>
      <c r="M189" s="84" t="s">
        <v>1743</v>
      </c>
      <c r="N189" s="84" t="s">
        <v>287</v>
      </c>
      <c r="P189" s="85">
        <v>16845724.204638001</v>
      </c>
      <c r="Q189" s="87" t="s">
        <v>1815</v>
      </c>
      <c r="R189" s="87" t="s">
        <v>1817</v>
      </c>
      <c r="S189" s="87" t="s">
        <v>1816</v>
      </c>
      <c r="T189" s="87" t="s">
        <v>1815</v>
      </c>
      <c r="U189" s="87" t="s">
        <v>471</v>
      </c>
      <c r="V189" s="139">
        <v>44358.962384259263</v>
      </c>
      <c r="W189" s="131">
        <f t="shared" ca="1" si="9"/>
        <v>1</v>
      </c>
      <c r="X189" s="133" t="str">
        <f t="shared" si="10"/>
        <v>PROBABLE</v>
      </c>
      <c r="Y189" s="132" t="str">
        <f t="shared" si="11"/>
        <v>Provisión Contable</v>
      </c>
      <c r="Z189" s="85">
        <v>17578736</v>
      </c>
      <c r="AA189" s="84" t="s">
        <v>394</v>
      </c>
      <c r="AB189" s="84" t="s">
        <v>1821</v>
      </c>
      <c r="AC189" s="89" t="s">
        <v>1891</v>
      </c>
      <c r="AF189" s="84" t="s">
        <v>1819</v>
      </c>
      <c r="AI189" s="84" t="s">
        <v>1819</v>
      </c>
    </row>
    <row r="190" spans="1:35" ht="39.950000000000003" customHeight="1" x14ac:dyDescent="0.3">
      <c r="A190" s="84" t="s">
        <v>620</v>
      </c>
      <c r="B190" s="84" t="s">
        <v>826</v>
      </c>
      <c r="C190" s="84" t="s">
        <v>921</v>
      </c>
      <c r="D190" s="84" t="s">
        <v>923</v>
      </c>
      <c r="E190" s="88">
        <v>44183</v>
      </c>
      <c r="F190" s="136" t="str">
        <f t="shared" ca="1" si="12"/>
        <v>Año Anterior</v>
      </c>
      <c r="G190" s="141" t="s">
        <v>1052</v>
      </c>
      <c r="H190" s="138" t="s">
        <v>111</v>
      </c>
      <c r="I190" s="84" t="s">
        <v>11</v>
      </c>
      <c r="J190" s="84" t="s">
        <v>1243</v>
      </c>
      <c r="K190" s="84" t="s">
        <v>1302</v>
      </c>
      <c r="L190" s="84" t="s">
        <v>1479</v>
      </c>
      <c r="M190" s="84" t="s">
        <v>1707</v>
      </c>
      <c r="N190" s="84" t="s">
        <v>1805</v>
      </c>
      <c r="O190" s="85">
        <v>44042850</v>
      </c>
      <c r="P190" s="85">
        <v>45771481.252704002</v>
      </c>
      <c r="Q190" s="87" t="s">
        <v>1815</v>
      </c>
      <c r="R190" s="87" t="s">
        <v>1816</v>
      </c>
      <c r="S190" s="87" t="s">
        <v>1816</v>
      </c>
      <c r="T190" s="87" t="s">
        <v>1818</v>
      </c>
      <c r="U190" s="87" t="s">
        <v>471</v>
      </c>
      <c r="V190" s="139">
        <v>44459.408935185187</v>
      </c>
      <c r="W190" s="131">
        <f t="shared" ca="1" si="9"/>
        <v>1</v>
      </c>
      <c r="X190" s="133" t="str">
        <f t="shared" si="10"/>
        <v>PROBABLE</v>
      </c>
      <c r="Y190" s="132" t="str">
        <f t="shared" si="11"/>
        <v>Provisión Contable</v>
      </c>
      <c r="Z190" s="85">
        <v>11786349</v>
      </c>
      <c r="AA190" s="84" t="s">
        <v>394</v>
      </c>
      <c r="AB190" s="84" t="s">
        <v>1821</v>
      </c>
      <c r="AC190" s="89" t="s">
        <v>1874</v>
      </c>
      <c r="AF190" s="84" t="s">
        <v>1819</v>
      </c>
      <c r="AI190" s="84" t="s">
        <v>1819</v>
      </c>
    </row>
    <row r="191" spans="1:35" ht="39.950000000000003" customHeight="1" x14ac:dyDescent="0.3">
      <c r="A191" s="84" t="s">
        <v>657</v>
      </c>
      <c r="B191" s="84" t="s">
        <v>863</v>
      </c>
      <c r="C191" s="84" t="s">
        <v>921</v>
      </c>
      <c r="D191" s="84" t="s">
        <v>926</v>
      </c>
      <c r="E191" s="88">
        <v>44292</v>
      </c>
      <c r="F191" s="136" t="str">
        <f t="shared" ca="1" si="12"/>
        <v>Este Año</v>
      </c>
      <c r="G191" s="141" t="s">
        <v>1087</v>
      </c>
      <c r="H191" s="138" t="s">
        <v>111</v>
      </c>
      <c r="I191" s="84" t="s">
        <v>11</v>
      </c>
      <c r="J191" s="84" t="s">
        <v>1221</v>
      </c>
      <c r="K191" s="84" t="s">
        <v>1319</v>
      </c>
      <c r="L191" s="84" t="s">
        <v>1516</v>
      </c>
      <c r="M191" s="84" t="s">
        <v>1744</v>
      </c>
      <c r="N191" s="84" t="s">
        <v>149</v>
      </c>
      <c r="O191" s="85">
        <v>3910812</v>
      </c>
      <c r="P191" s="85">
        <v>4002081.9652120001</v>
      </c>
      <c r="Q191" s="87" t="s">
        <v>1815</v>
      </c>
      <c r="R191" s="87" t="s">
        <v>1816</v>
      </c>
      <c r="S191" s="87" t="s">
        <v>1816</v>
      </c>
      <c r="T191" s="87" t="s">
        <v>1818</v>
      </c>
      <c r="U191" s="87" t="s">
        <v>471</v>
      </c>
      <c r="V191" s="139">
        <v>44346.806666666664</v>
      </c>
      <c r="W191" s="131">
        <f t="shared" ca="1" si="9"/>
        <v>1</v>
      </c>
      <c r="X191" s="133" t="str">
        <f t="shared" si="10"/>
        <v>PROBABLE</v>
      </c>
      <c r="Y191" s="132" t="str">
        <f t="shared" si="11"/>
        <v>Provisión Contable</v>
      </c>
      <c r="Z191" s="85">
        <v>4221042</v>
      </c>
      <c r="AA191" s="84" t="s">
        <v>394</v>
      </c>
      <c r="AB191" s="84" t="s">
        <v>1821</v>
      </c>
      <c r="AC191" s="89" t="s">
        <v>1859</v>
      </c>
      <c r="AF191" s="84" t="s">
        <v>1819</v>
      </c>
      <c r="AI191" s="84" t="s">
        <v>1819</v>
      </c>
    </row>
    <row r="192" spans="1:35" ht="39.950000000000003" customHeight="1" x14ac:dyDescent="0.3">
      <c r="A192" s="84" t="s">
        <v>659</v>
      </c>
      <c r="B192" s="84" t="s">
        <v>865</v>
      </c>
      <c r="C192" s="84" t="s">
        <v>921</v>
      </c>
      <c r="D192" s="84" t="s">
        <v>923</v>
      </c>
      <c r="E192" s="88">
        <v>44299</v>
      </c>
      <c r="F192" s="136" t="str">
        <f t="shared" ca="1" si="12"/>
        <v>Este Año</v>
      </c>
      <c r="G192" s="141" t="s">
        <v>977</v>
      </c>
      <c r="H192" s="138" t="s">
        <v>111</v>
      </c>
      <c r="I192" s="84" t="s">
        <v>11</v>
      </c>
      <c r="J192" s="84" t="s">
        <v>1266</v>
      </c>
      <c r="K192" s="84" t="s">
        <v>1318</v>
      </c>
      <c r="L192" s="84" t="s">
        <v>1518</v>
      </c>
      <c r="M192" s="84" t="s">
        <v>1746</v>
      </c>
      <c r="N192" s="84" t="s">
        <v>149</v>
      </c>
      <c r="P192" s="85">
        <v>11664420.351775</v>
      </c>
      <c r="Q192" s="87" t="s">
        <v>1815</v>
      </c>
      <c r="R192" s="87" t="s">
        <v>1816</v>
      </c>
      <c r="S192" s="87" t="s">
        <v>1816</v>
      </c>
      <c r="T192" s="87" t="s">
        <v>1818</v>
      </c>
      <c r="U192" s="87" t="s">
        <v>471</v>
      </c>
      <c r="V192" s="139">
        <v>44368.478796296295</v>
      </c>
      <c r="W192" s="131">
        <f t="shared" ca="1" si="9"/>
        <v>1</v>
      </c>
      <c r="X192" s="133" t="str">
        <f t="shared" si="10"/>
        <v>PROBABLE</v>
      </c>
      <c r="Y192" s="132" t="str">
        <f t="shared" si="11"/>
        <v>Provisión Contable</v>
      </c>
      <c r="Z192" s="85">
        <v>10951800</v>
      </c>
      <c r="AA192" s="84" t="s">
        <v>394</v>
      </c>
      <c r="AB192" s="84" t="s">
        <v>1821</v>
      </c>
      <c r="AC192" s="89" t="s">
        <v>1893</v>
      </c>
      <c r="AF192" s="84" t="s">
        <v>1819</v>
      </c>
      <c r="AI192" s="84" t="s">
        <v>1819</v>
      </c>
    </row>
    <row r="193" spans="1:35" ht="39.950000000000003" customHeight="1" x14ac:dyDescent="0.3">
      <c r="A193" s="84" t="s">
        <v>660</v>
      </c>
      <c r="B193" s="84" t="s">
        <v>866</v>
      </c>
      <c r="C193" s="84" t="s">
        <v>921</v>
      </c>
      <c r="D193" s="84" t="s">
        <v>925</v>
      </c>
      <c r="E193" s="88">
        <v>44299</v>
      </c>
      <c r="F193" s="136" t="str">
        <f t="shared" ca="1" si="12"/>
        <v>Este Año</v>
      </c>
      <c r="G193" s="141" t="s">
        <v>1089</v>
      </c>
      <c r="H193" s="138" t="s">
        <v>111</v>
      </c>
      <c r="I193" s="84" t="s">
        <v>11</v>
      </c>
      <c r="J193" s="84" t="s">
        <v>1257</v>
      </c>
      <c r="K193" s="84" t="s">
        <v>1320</v>
      </c>
      <c r="L193" s="84" t="s">
        <v>1519</v>
      </c>
      <c r="M193" s="84" t="s">
        <v>1747</v>
      </c>
      <c r="N193" s="84" t="s">
        <v>287</v>
      </c>
      <c r="P193" s="85">
        <v>13677098.732473001</v>
      </c>
      <c r="Q193" s="87" t="s">
        <v>1815</v>
      </c>
      <c r="R193" s="87" t="s">
        <v>1817</v>
      </c>
      <c r="S193" s="87" t="s">
        <v>1816</v>
      </c>
      <c r="T193" s="87" t="s">
        <v>1815</v>
      </c>
      <c r="U193" s="87" t="s">
        <v>471</v>
      </c>
      <c r="V193" s="139">
        <v>44358.973634259259</v>
      </c>
      <c r="W193" s="131">
        <f t="shared" ca="1" si="9"/>
        <v>1</v>
      </c>
      <c r="X193" s="133" t="str">
        <f t="shared" si="10"/>
        <v>PROBABLE</v>
      </c>
      <c r="Y193" s="132" t="str">
        <f t="shared" si="11"/>
        <v>Provisión Contable</v>
      </c>
      <c r="Z193" s="85">
        <v>14275582</v>
      </c>
      <c r="AA193" s="84" t="s">
        <v>394</v>
      </c>
      <c r="AB193" s="84" t="s">
        <v>1821</v>
      </c>
      <c r="AC193" s="89" t="s">
        <v>1841</v>
      </c>
      <c r="AF193" s="84" t="s">
        <v>1819</v>
      </c>
      <c r="AI193" s="84" t="s">
        <v>1819</v>
      </c>
    </row>
    <row r="194" spans="1:35" ht="39.950000000000003" customHeight="1" x14ac:dyDescent="0.3">
      <c r="A194" s="84" t="s">
        <v>658</v>
      </c>
      <c r="B194" s="84" t="s">
        <v>864</v>
      </c>
      <c r="C194" s="84" t="s">
        <v>921</v>
      </c>
      <c r="D194" s="84" t="s">
        <v>926</v>
      </c>
      <c r="E194" s="88">
        <v>44292</v>
      </c>
      <c r="F194" s="136" t="str">
        <f t="shared" ca="1" si="12"/>
        <v>Este Año</v>
      </c>
      <c r="G194" s="141" t="s">
        <v>1088</v>
      </c>
      <c r="H194" s="138" t="s">
        <v>111</v>
      </c>
      <c r="I194" s="84" t="s">
        <v>11</v>
      </c>
      <c r="J194" s="84" t="s">
        <v>1265</v>
      </c>
      <c r="K194" s="84" t="s">
        <v>1311</v>
      </c>
      <c r="L194" s="84" t="s">
        <v>1517</v>
      </c>
      <c r="M194" s="84" t="s">
        <v>1745</v>
      </c>
      <c r="N194" s="84" t="s">
        <v>149</v>
      </c>
      <c r="P194" s="85">
        <v>12399211.725485999</v>
      </c>
      <c r="Q194" s="87" t="s">
        <v>1815</v>
      </c>
      <c r="R194" s="87" t="s">
        <v>1816</v>
      </c>
      <c r="S194" s="87" t="s">
        <v>1816</v>
      </c>
      <c r="T194" s="87" t="s">
        <v>1818</v>
      </c>
      <c r="U194" s="87" t="s">
        <v>471</v>
      </c>
      <c r="V194" s="139">
        <v>44346.809664351851</v>
      </c>
      <c r="W194" s="131">
        <f t="shared" ca="1" si="9"/>
        <v>1</v>
      </c>
      <c r="X194" s="133" t="str">
        <f t="shared" si="10"/>
        <v>PROBABLE</v>
      </c>
      <c r="Y194" s="132" t="str">
        <f t="shared" si="11"/>
        <v>Provisión Contable</v>
      </c>
      <c r="Z194" s="85">
        <v>13079894</v>
      </c>
      <c r="AA194" s="84" t="s">
        <v>394</v>
      </c>
      <c r="AB194" s="84" t="s">
        <v>1821</v>
      </c>
      <c r="AC194" s="89" t="s">
        <v>1892</v>
      </c>
      <c r="AF194" s="84" t="s">
        <v>1819</v>
      </c>
      <c r="AI194" s="84" t="s">
        <v>1819</v>
      </c>
    </row>
    <row r="195" spans="1:35" ht="39.950000000000003" customHeight="1" x14ac:dyDescent="0.3">
      <c r="A195" s="84" t="s">
        <v>662</v>
      </c>
      <c r="B195" s="84" t="s">
        <v>868</v>
      </c>
      <c r="C195" s="84" t="s">
        <v>921</v>
      </c>
      <c r="D195" s="84" t="s">
        <v>925</v>
      </c>
      <c r="E195" s="88">
        <v>44305</v>
      </c>
      <c r="F195" s="136" t="str">
        <f t="shared" ca="1" si="12"/>
        <v>Este Año</v>
      </c>
      <c r="G195" s="141" t="s">
        <v>1091</v>
      </c>
      <c r="H195" s="138" t="s">
        <v>111</v>
      </c>
      <c r="I195" s="84" t="s">
        <v>11</v>
      </c>
      <c r="J195" s="84" t="s">
        <v>1267</v>
      </c>
      <c r="K195" s="84" t="s">
        <v>1325</v>
      </c>
      <c r="L195" s="84" t="s">
        <v>1521</v>
      </c>
      <c r="M195" s="84" t="s">
        <v>1749</v>
      </c>
      <c r="N195" s="84" t="s">
        <v>287</v>
      </c>
      <c r="P195" s="85">
        <v>14801779.782442</v>
      </c>
      <c r="Q195" s="87" t="s">
        <v>1815</v>
      </c>
      <c r="R195" s="87" t="s">
        <v>1817</v>
      </c>
      <c r="S195" s="87" t="s">
        <v>1816</v>
      </c>
      <c r="T195" s="87" t="s">
        <v>1815</v>
      </c>
      <c r="U195" s="87" t="s">
        <v>471</v>
      </c>
      <c r="V195" s="139">
        <v>44372.860844907409</v>
      </c>
      <c r="W195" s="131">
        <f t="shared" ca="1" si="9"/>
        <v>1</v>
      </c>
      <c r="X195" s="133" t="str">
        <f t="shared" si="10"/>
        <v>PROBABLE</v>
      </c>
      <c r="Y195" s="132" t="str">
        <f t="shared" si="11"/>
        <v>Provisión Contable</v>
      </c>
      <c r="Z195" s="85">
        <v>15455368</v>
      </c>
      <c r="AA195" s="84" t="s">
        <v>394</v>
      </c>
      <c r="AB195" s="84" t="s">
        <v>1821</v>
      </c>
      <c r="AC195" s="89" t="s">
        <v>1895</v>
      </c>
      <c r="AF195" s="84" t="s">
        <v>1819</v>
      </c>
      <c r="AI195" s="84" t="s">
        <v>1819</v>
      </c>
    </row>
    <row r="196" spans="1:35" ht="39.950000000000003" customHeight="1" x14ac:dyDescent="0.3">
      <c r="A196" s="84" t="s">
        <v>665</v>
      </c>
      <c r="B196" s="84" t="s">
        <v>871</v>
      </c>
      <c r="C196" s="84" t="s">
        <v>921</v>
      </c>
      <c r="D196" s="84" t="s">
        <v>923</v>
      </c>
      <c r="E196" s="88">
        <v>44323</v>
      </c>
      <c r="F196" s="136" t="str">
        <f t="shared" ca="1" si="12"/>
        <v>Este Año</v>
      </c>
      <c r="G196" s="141" t="s">
        <v>1094</v>
      </c>
      <c r="H196" s="138" t="s">
        <v>111</v>
      </c>
      <c r="I196" s="84" t="s">
        <v>11</v>
      </c>
      <c r="J196" s="84" t="s">
        <v>1269</v>
      </c>
      <c r="K196" s="84" t="s">
        <v>1325</v>
      </c>
      <c r="L196" s="84" t="s">
        <v>1524</v>
      </c>
      <c r="M196" s="84" t="s">
        <v>1752</v>
      </c>
      <c r="N196" s="84" t="s">
        <v>287</v>
      </c>
      <c r="P196" s="85">
        <v>13677098.732473001</v>
      </c>
      <c r="Q196" s="87" t="s">
        <v>1815</v>
      </c>
      <c r="R196" s="87" t="s">
        <v>1816</v>
      </c>
      <c r="S196" s="87" t="s">
        <v>1816</v>
      </c>
      <c r="T196" s="87" t="s">
        <v>1818</v>
      </c>
      <c r="U196" s="87" t="s">
        <v>471</v>
      </c>
      <c r="V196" s="139">
        <v>44368.464502314811</v>
      </c>
      <c r="W196" s="131">
        <f t="shared" ca="1" si="9"/>
        <v>1</v>
      </c>
      <c r="X196" s="133" t="str">
        <f t="shared" si="10"/>
        <v>PROBABLE</v>
      </c>
      <c r="Y196" s="132" t="str">
        <f t="shared" si="11"/>
        <v>Provisión Contable</v>
      </c>
      <c r="Z196" s="85">
        <v>12837752</v>
      </c>
      <c r="AA196" s="84" t="s">
        <v>394</v>
      </c>
      <c r="AB196" s="84" t="s">
        <v>1821</v>
      </c>
      <c r="AC196" s="89" t="s">
        <v>1897</v>
      </c>
      <c r="AF196" s="84" t="s">
        <v>1819</v>
      </c>
      <c r="AI196" s="84" t="s">
        <v>1819</v>
      </c>
    </row>
    <row r="197" spans="1:35" ht="39.950000000000003" customHeight="1" x14ac:dyDescent="0.3">
      <c r="A197" s="84" t="s">
        <v>661</v>
      </c>
      <c r="B197" s="84" t="s">
        <v>867</v>
      </c>
      <c r="C197" s="84" t="s">
        <v>921</v>
      </c>
      <c r="D197" s="84" t="s">
        <v>925</v>
      </c>
      <c r="E197" s="88">
        <v>44303</v>
      </c>
      <c r="F197" s="136" t="str">
        <f t="shared" ca="1" si="12"/>
        <v>Este Año</v>
      </c>
      <c r="G197" s="141" t="s">
        <v>1090</v>
      </c>
      <c r="H197" s="138" t="s">
        <v>111</v>
      </c>
      <c r="I197" s="84" t="s">
        <v>11</v>
      </c>
      <c r="J197" s="84" t="s">
        <v>1155</v>
      </c>
      <c r="K197" s="84" t="s">
        <v>1301</v>
      </c>
      <c r="L197" s="84" t="s">
        <v>1520</v>
      </c>
      <c r="M197" s="84" t="s">
        <v>1748</v>
      </c>
      <c r="N197" s="84" t="s">
        <v>1809</v>
      </c>
      <c r="O197" s="85">
        <v>56087432</v>
      </c>
      <c r="P197" s="85">
        <v>57055510.878812999</v>
      </c>
      <c r="Q197" s="87" t="s">
        <v>1815</v>
      </c>
      <c r="R197" s="87" t="s">
        <v>1817</v>
      </c>
      <c r="S197" s="87" t="s">
        <v>1816</v>
      </c>
      <c r="T197" s="87" t="s">
        <v>1815</v>
      </c>
      <c r="U197" s="87" t="s">
        <v>471</v>
      </c>
      <c r="V197" s="139">
        <v>44358.981087962966</v>
      </c>
      <c r="W197" s="131">
        <f t="shared" ca="1" si="9"/>
        <v>1</v>
      </c>
      <c r="X197" s="133" t="str">
        <f t="shared" si="10"/>
        <v>PROBABLE</v>
      </c>
      <c r="Y197" s="132" t="str">
        <f t="shared" si="11"/>
        <v>Provisión Contable</v>
      </c>
      <c r="Z197" s="85">
        <v>59906192</v>
      </c>
      <c r="AA197" s="84" t="s">
        <v>394</v>
      </c>
      <c r="AB197" s="84" t="s">
        <v>1821</v>
      </c>
      <c r="AC197" s="89" t="s">
        <v>1894</v>
      </c>
      <c r="AF197" s="84" t="s">
        <v>1819</v>
      </c>
      <c r="AI197" s="84" t="s">
        <v>1819</v>
      </c>
    </row>
    <row r="198" spans="1:35" ht="39.950000000000003" customHeight="1" x14ac:dyDescent="0.3">
      <c r="A198" s="84" t="s">
        <v>663</v>
      </c>
      <c r="B198" s="84" t="s">
        <v>869</v>
      </c>
      <c r="C198" s="84" t="s">
        <v>921</v>
      </c>
      <c r="D198" s="84" t="s">
        <v>924</v>
      </c>
      <c r="E198" s="88">
        <v>44314</v>
      </c>
      <c r="F198" s="136" t="str">
        <f t="shared" ca="1" si="12"/>
        <v>Este Año</v>
      </c>
      <c r="G198" s="141" t="s">
        <v>1092</v>
      </c>
      <c r="H198" s="138" t="s">
        <v>111</v>
      </c>
      <c r="I198" s="84" t="s">
        <v>11</v>
      </c>
      <c r="J198" s="84" t="s">
        <v>1195</v>
      </c>
      <c r="K198" s="84" t="s">
        <v>1319</v>
      </c>
      <c r="L198" s="84" t="s">
        <v>1522</v>
      </c>
      <c r="M198" s="84" t="s">
        <v>1750</v>
      </c>
      <c r="N198" s="84" t="s">
        <v>287</v>
      </c>
      <c r="P198" s="85">
        <v>8226563.2532780003</v>
      </c>
      <c r="Q198" s="87" t="s">
        <v>1815</v>
      </c>
      <c r="R198" s="87" t="s">
        <v>1816</v>
      </c>
      <c r="S198" s="87" t="s">
        <v>1816</v>
      </c>
      <c r="T198" s="87" t="s">
        <v>1817</v>
      </c>
      <c r="U198" s="87" t="s">
        <v>471</v>
      </c>
      <c r="V198" s="139">
        <v>44357.808194444442</v>
      </c>
      <c r="W198" s="131">
        <f t="shared" ca="1" si="9"/>
        <v>1</v>
      </c>
      <c r="X198" s="133" t="str">
        <f t="shared" si="10"/>
        <v>PROBABLE</v>
      </c>
      <c r="Y198" s="132" t="str">
        <f t="shared" si="11"/>
        <v>Provisión Contable</v>
      </c>
      <c r="Z198" s="85">
        <v>7635439</v>
      </c>
      <c r="AA198" s="84" t="s">
        <v>394</v>
      </c>
      <c r="AB198" s="84" t="s">
        <v>1821</v>
      </c>
      <c r="AC198" s="89" t="s">
        <v>2002</v>
      </c>
      <c r="AF198" s="84" t="s">
        <v>1819</v>
      </c>
      <c r="AI198" s="84" t="s">
        <v>1819</v>
      </c>
    </row>
    <row r="199" spans="1:35" ht="39.950000000000003" customHeight="1" x14ac:dyDescent="0.3">
      <c r="A199" s="84" t="s">
        <v>682</v>
      </c>
      <c r="B199" s="84" t="s">
        <v>888</v>
      </c>
      <c r="C199" s="84" t="s">
        <v>921</v>
      </c>
      <c r="D199" s="84" t="s">
        <v>923</v>
      </c>
      <c r="E199" s="88">
        <v>44378</v>
      </c>
      <c r="F199" s="136" t="str">
        <f t="shared" ca="1" si="12"/>
        <v>Este Año</v>
      </c>
      <c r="G199" s="141" t="s">
        <v>1107</v>
      </c>
      <c r="H199" s="138" t="s">
        <v>111</v>
      </c>
      <c r="I199" s="84" t="s">
        <v>11</v>
      </c>
      <c r="J199" s="84" t="s">
        <v>1279</v>
      </c>
      <c r="K199" s="84" t="s">
        <v>1338</v>
      </c>
      <c r="L199" s="84" t="s">
        <v>1541</v>
      </c>
      <c r="M199" s="84" t="s">
        <v>1769</v>
      </c>
      <c r="N199" s="84" t="s">
        <v>1807</v>
      </c>
      <c r="P199" s="85">
        <v>10850629.408932</v>
      </c>
      <c r="Q199" s="87" t="s">
        <v>1815</v>
      </c>
      <c r="R199" s="87" t="s">
        <v>1816</v>
      </c>
      <c r="S199" s="87" t="s">
        <v>1816</v>
      </c>
      <c r="T199" s="87" t="s">
        <v>1815</v>
      </c>
      <c r="U199" s="87" t="s">
        <v>471</v>
      </c>
      <c r="V199" s="139">
        <v>44369.703263888892</v>
      </c>
      <c r="W199" s="131">
        <f t="shared" ca="1" si="9"/>
        <v>1</v>
      </c>
      <c r="X199" s="133" t="str">
        <f t="shared" si="10"/>
        <v>PROBABLE</v>
      </c>
      <c r="Y199" s="132" t="str">
        <f t="shared" si="11"/>
        <v>Provisión Contable</v>
      </c>
      <c r="Z199" s="85">
        <v>10087506</v>
      </c>
      <c r="AA199" s="84" t="s">
        <v>394</v>
      </c>
      <c r="AB199" s="84" t="s">
        <v>1821</v>
      </c>
      <c r="AC199" s="89" t="s">
        <v>2038</v>
      </c>
      <c r="AF199" s="84" t="s">
        <v>1819</v>
      </c>
      <c r="AI199" s="84" t="s">
        <v>1819</v>
      </c>
    </row>
    <row r="200" spans="1:35" ht="39.950000000000003" customHeight="1" x14ac:dyDescent="0.3">
      <c r="A200" s="84" t="s">
        <v>664</v>
      </c>
      <c r="B200" s="84" t="s">
        <v>870</v>
      </c>
      <c r="C200" s="84" t="s">
        <v>921</v>
      </c>
      <c r="D200" s="84" t="s">
        <v>925</v>
      </c>
      <c r="E200" s="88">
        <v>44316</v>
      </c>
      <c r="F200" s="136" t="str">
        <f t="shared" ca="1" si="12"/>
        <v>Este Año</v>
      </c>
      <c r="G200" s="141" t="s">
        <v>1093</v>
      </c>
      <c r="H200" s="138" t="s">
        <v>111</v>
      </c>
      <c r="I200" s="84" t="s">
        <v>11</v>
      </c>
      <c r="J200" s="84" t="s">
        <v>1268</v>
      </c>
      <c r="K200" s="84" t="s">
        <v>1301</v>
      </c>
      <c r="L200" s="84" t="s">
        <v>1523</v>
      </c>
      <c r="M200" s="84" t="s">
        <v>1751</v>
      </c>
      <c r="N200" s="84" t="s">
        <v>1809</v>
      </c>
      <c r="P200" s="85">
        <v>9998613.1944740005</v>
      </c>
      <c r="Q200" s="87" t="s">
        <v>1815</v>
      </c>
      <c r="R200" s="87" t="s">
        <v>1817</v>
      </c>
      <c r="S200" s="87" t="s">
        <v>1816</v>
      </c>
      <c r="T200" s="87" t="s">
        <v>1815</v>
      </c>
      <c r="U200" s="87" t="s">
        <v>471</v>
      </c>
      <c r="V200" s="139">
        <v>44358.994687500002</v>
      </c>
      <c r="W200" s="131">
        <f t="shared" ca="1" si="9"/>
        <v>1</v>
      </c>
      <c r="X200" s="133" t="str">
        <f t="shared" si="10"/>
        <v>PROBABLE</v>
      </c>
      <c r="Y200" s="132" t="str">
        <f t="shared" si="11"/>
        <v>Provisión Contable</v>
      </c>
      <c r="Z200" s="85">
        <v>50308135</v>
      </c>
      <c r="AA200" s="84" t="s">
        <v>394</v>
      </c>
      <c r="AB200" s="84" t="s">
        <v>1821</v>
      </c>
      <c r="AC200" s="89" t="s">
        <v>1896</v>
      </c>
      <c r="AF200" s="84" t="s">
        <v>1819</v>
      </c>
      <c r="AI200" s="84" t="s">
        <v>1819</v>
      </c>
    </row>
    <row r="201" spans="1:35" ht="39.950000000000003" customHeight="1" x14ac:dyDescent="0.3">
      <c r="A201" s="84" t="s">
        <v>529</v>
      </c>
      <c r="B201" s="84" t="s">
        <v>735</v>
      </c>
      <c r="C201" s="84" t="s">
        <v>921</v>
      </c>
      <c r="D201" s="84" t="s">
        <v>924</v>
      </c>
      <c r="E201" s="88">
        <v>44049</v>
      </c>
      <c r="F201" s="136" t="str">
        <f t="shared" ca="1" si="12"/>
        <v>Año Anterior</v>
      </c>
      <c r="G201" s="141" t="s">
        <v>976</v>
      </c>
      <c r="H201" s="138" t="s">
        <v>111</v>
      </c>
      <c r="I201" s="84" t="s">
        <v>11</v>
      </c>
      <c r="J201" s="84" t="s">
        <v>1265</v>
      </c>
      <c r="K201" s="84" t="s">
        <v>1311</v>
      </c>
      <c r="L201" s="84" t="s">
        <v>1390</v>
      </c>
      <c r="M201" s="84" t="s">
        <v>1618</v>
      </c>
      <c r="N201" s="84" t="s">
        <v>287</v>
      </c>
      <c r="P201" s="85">
        <v>80554046.468448997</v>
      </c>
      <c r="Q201" s="87" t="s">
        <v>1815</v>
      </c>
      <c r="R201" s="87" t="s">
        <v>1816</v>
      </c>
      <c r="S201" s="87" t="s">
        <v>1816</v>
      </c>
      <c r="T201" s="87" t="s">
        <v>1817</v>
      </c>
      <c r="U201" s="87" t="s">
        <v>471</v>
      </c>
      <c r="V201" s="139">
        <v>44356.771828703706</v>
      </c>
      <c r="W201" s="131">
        <f t="shared" ca="1" si="9"/>
        <v>1</v>
      </c>
      <c r="X201" s="133" t="str">
        <f t="shared" si="10"/>
        <v>PROBABLE</v>
      </c>
      <c r="Y201" s="132" t="str">
        <f t="shared" si="11"/>
        <v>Provisión Contable</v>
      </c>
      <c r="Z201" s="85">
        <v>76878648</v>
      </c>
      <c r="AA201" s="84" t="s">
        <v>394</v>
      </c>
      <c r="AB201" s="84" t="s">
        <v>1821</v>
      </c>
      <c r="AC201" s="89" t="s">
        <v>1889</v>
      </c>
      <c r="AF201" s="84" t="s">
        <v>1819</v>
      </c>
      <c r="AI201" s="84" t="s">
        <v>1819</v>
      </c>
    </row>
    <row r="202" spans="1:35" ht="39.950000000000003" customHeight="1" x14ac:dyDescent="0.3">
      <c r="A202" s="84" t="s">
        <v>666</v>
      </c>
      <c r="B202" s="84" t="s">
        <v>872</v>
      </c>
      <c r="C202" s="84" t="s">
        <v>921</v>
      </c>
      <c r="D202" s="84" t="s">
        <v>926</v>
      </c>
      <c r="E202" s="88">
        <v>44326</v>
      </c>
      <c r="F202" s="136" t="str">
        <f t="shared" ca="1" si="12"/>
        <v>Este Año</v>
      </c>
      <c r="G202" s="141" t="s">
        <v>1095</v>
      </c>
      <c r="H202" s="138" t="s">
        <v>111</v>
      </c>
      <c r="I202" s="84" t="s">
        <v>11</v>
      </c>
      <c r="J202" s="84" t="s">
        <v>1270</v>
      </c>
      <c r="K202" s="84" t="s">
        <v>1336</v>
      </c>
      <c r="L202" s="84" t="s">
        <v>1525</v>
      </c>
      <c r="M202" s="84" t="s">
        <v>1753</v>
      </c>
      <c r="N202" s="84" t="s">
        <v>1808</v>
      </c>
      <c r="P202" s="85">
        <v>10766667.448140001</v>
      </c>
      <c r="Q202" s="87" t="s">
        <v>1815</v>
      </c>
      <c r="R202" s="87" t="s">
        <v>1816</v>
      </c>
      <c r="S202" s="87" t="s">
        <v>1816</v>
      </c>
      <c r="T202" s="87" t="s">
        <v>1818</v>
      </c>
      <c r="U202" s="87" t="s">
        <v>471</v>
      </c>
      <c r="V202" s="139">
        <v>44341.945821759262</v>
      </c>
      <c r="W202" s="131">
        <f t="shared" ca="1" si="9"/>
        <v>1</v>
      </c>
      <c r="X202" s="133" t="str">
        <f t="shared" si="10"/>
        <v>PROBABLE</v>
      </c>
      <c r="Y202" s="132" t="str">
        <f t="shared" si="11"/>
        <v>Provisión Contable</v>
      </c>
      <c r="Z202" s="85">
        <v>11411521</v>
      </c>
      <c r="AA202" s="84" t="s">
        <v>394</v>
      </c>
      <c r="AB202" s="84" t="s">
        <v>1821</v>
      </c>
      <c r="AC202" s="89" t="s">
        <v>1898</v>
      </c>
      <c r="AF202" s="84" t="s">
        <v>1819</v>
      </c>
      <c r="AI202" s="84" t="s">
        <v>1819</v>
      </c>
    </row>
    <row r="203" spans="1:35" ht="39.950000000000003" customHeight="1" x14ac:dyDescent="0.3">
      <c r="A203" s="84" t="s">
        <v>667</v>
      </c>
      <c r="B203" s="84" t="s">
        <v>873</v>
      </c>
      <c r="C203" s="84" t="s">
        <v>921</v>
      </c>
      <c r="D203" s="84" t="s">
        <v>925</v>
      </c>
      <c r="E203" s="88">
        <v>44326</v>
      </c>
      <c r="F203" s="136" t="str">
        <f t="shared" ca="1" si="12"/>
        <v>Este Año</v>
      </c>
      <c r="G203" s="141" t="s">
        <v>977</v>
      </c>
      <c r="H203" s="138" t="s">
        <v>111</v>
      </c>
      <c r="I203" s="84" t="s">
        <v>11</v>
      </c>
      <c r="J203" s="84" t="s">
        <v>1271</v>
      </c>
      <c r="K203" s="84" t="s">
        <v>1301</v>
      </c>
      <c r="L203" s="84" t="s">
        <v>1526</v>
      </c>
      <c r="M203" s="84" t="s">
        <v>1754</v>
      </c>
      <c r="N203" s="84" t="s">
        <v>149</v>
      </c>
      <c r="P203" s="85">
        <v>13595869.411695</v>
      </c>
      <c r="Q203" s="87" t="s">
        <v>1815</v>
      </c>
      <c r="R203" s="87" t="s">
        <v>1817</v>
      </c>
      <c r="S203" s="87" t="s">
        <v>1816</v>
      </c>
      <c r="T203" s="87" t="s">
        <v>1815</v>
      </c>
      <c r="U203" s="87" t="s">
        <v>471</v>
      </c>
      <c r="V203" s="139">
        <v>44358.495949074073</v>
      </c>
      <c r="W203" s="131">
        <f t="shared" ca="1" si="9"/>
        <v>1</v>
      </c>
      <c r="X203" s="133" t="str">
        <f t="shared" si="10"/>
        <v>PROBABLE</v>
      </c>
      <c r="Y203" s="132" t="str">
        <f t="shared" si="11"/>
        <v>Provisión Contable</v>
      </c>
      <c r="Z203" s="85">
        <v>14260520</v>
      </c>
      <c r="AA203" s="84" t="s">
        <v>394</v>
      </c>
      <c r="AB203" s="84" t="s">
        <v>1821</v>
      </c>
      <c r="AC203" s="89" t="s">
        <v>1899</v>
      </c>
      <c r="AF203" s="84" t="s">
        <v>1819</v>
      </c>
      <c r="AI203" s="84" t="s">
        <v>1819</v>
      </c>
    </row>
    <row r="204" spans="1:35" ht="39.950000000000003" customHeight="1" x14ac:dyDescent="0.3">
      <c r="A204" s="84" t="s">
        <v>669</v>
      </c>
      <c r="B204" s="84" t="s">
        <v>875</v>
      </c>
      <c r="C204" s="84" t="s">
        <v>921</v>
      </c>
      <c r="D204" s="84" t="s">
        <v>923</v>
      </c>
      <c r="E204" s="88">
        <v>44329</v>
      </c>
      <c r="F204" s="136" t="str">
        <f t="shared" ca="1" si="12"/>
        <v>Este Año</v>
      </c>
      <c r="G204" s="141" t="s">
        <v>1097</v>
      </c>
      <c r="H204" s="138" t="s">
        <v>111</v>
      </c>
      <c r="I204" s="84" t="s">
        <v>11</v>
      </c>
      <c r="J204" s="84" t="s">
        <v>1272</v>
      </c>
      <c r="K204" s="84" t="s">
        <v>1332</v>
      </c>
      <c r="L204" s="84" t="s">
        <v>1528</v>
      </c>
      <c r="M204" s="84" t="s">
        <v>1756</v>
      </c>
      <c r="N204" s="84" t="s">
        <v>1807</v>
      </c>
      <c r="P204" s="85">
        <v>10766667.448140001</v>
      </c>
      <c r="Q204" s="87" t="s">
        <v>1815</v>
      </c>
      <c r="R204" s="87" t="s">
        <v>1816</v>
      </c>
      <c r="S204" s="87" t="s">
        <v>1816</v>
      </c>
      <c r="T204" s="87" t="s">
        <v>1818</v>
      </c>
      <c r="U204" s="87" t="s">
        <v>471</v>
      </c>
      <c r="V204" s="139">
        <v>44368.449328703704</v>
      </c>
      <c r="W204" s="131">
        <f t="shared" ca="1" si="9"/>
        <v>1</v>
      </c>
      <c r="X204" s="133" t="str">
        <f t="shared" si="10"/>
        <v>PROBABLE</v>
      </c>
      <c r="Y204" s="132" t="str">
        <f t="shared" si="11"/>
        <v>Provisión Contable</v>
      </c>
      <c r="Z204" s="85">
        <v>10170185</v>
      </c>
      <c r="AA204" s="84" t="s">
        <v>394</v>
      </c>
      <c r="AB204" s="84" t="s">
        <v>1821</v>
      </c>
      <c r="AC204" s="89" t="s">
        <v>1900</v>
      </c>
      <c r="AF204" s="84" t="s">
        <v>1819</v>
      </c>
      <c r="AI204" s="84" t="s">
        <v>1819</v>
      </c>
    </row>
    <row r="205" spans="1:35" ht="39.950000000000003" customHeight="1" x14ac:dyDescent="0.3">
      <c r="A205" s="84" t="s">
        <v>670</v>
      </c>
      <c r="B205" s="84" t="s">
        <v>876</v>
      </c>
      <c r="C205" s="84" t="s">
        <v>921</v>
      </c>
      <c r="D205" s="84" t="s">
        <v>926</v>
      </c>
      <c r="E205" s="88">
        <v>44330</v>
      </c>
      <c r="F205" s="136" t="str">
        <f t="shared" ca="1" si="12"/>
        <v>Este Año</v>
      </c>
      <c r="G205" s="141" t="s">
        <v>1098</v>
      </c>
      <c r="H205" s="138" t="s">
        <v>111</v>
      </c>
      <c r="I205" s="84" t="s">
        <v>11</v>
      </c>
      <c r="J205" s="84" t="s">
        <v>1271</v>
      </c>
      <c r="K205" s="84" t="s">
        <v>1301</v>
      </c>
      <c r="L205" s="84" t="s">
        <v>1529</v>
      </c>
      <c r="M205" s="84" t="s">
        <v>1757</v>
      </c>
      <c r="N205" s="84" t="s">
        <v>149</v>
      </c>
      <c r="P205" s="85">
        <v>25698160.178013999</v>
      </c>
      <c r="Q205" s="87" t="s">
        <v>1815</v>
      </c>
      <c r="R205" s="87" t="s">
        <v>1816</v>
      </c>
      <c r="S205" s="87" t="s">
        <v>1816</v>
      </c>
      <c r="T205" s="87" t="s">
        <v>1818</v>
      </c>
      <c r="U205" s="87" t="s">
        <v>471</v>
      </c>
      <c r="V205" s="139">
        <v>44341.947905092595</v>
      </c>
      <c r="W205" s="131">
        <f t="shared" ca="1" si="9"/>
        <v>1</v>
      </c>
      <c r="X205" s="133" t="str">
        <f t="shared" si="10"/>
        <v>PROBABLE</v>
      </c>
      <c r="Y205" s="132" t="str">
        <f t="shared" si="11"/>
        <v>Provisión Contable</v>
      </c>
      <c r="Z205" s="85">
        <v>27487700</v>
      </c>
      <c r="AA205" s="84" t="s">
        <v>394</v>
      </c>
      <c r="AB205" s="84" t="s">
        <v>1821</v>
      </c>
      <c r="AC205" s="89" t="s">
        <v>2125</v>
      </c>
      <c r="AF205" s="84" t="s">
        <v>1819</v>
      </c>
      <c r="AI205" s="84" t="s">
        <v>1819</v>
      </c>
    </row>
    <row r="206" spans="1:35" ht="39.950000000000003" customHeight="1" x14ac:dyDescent="0.3">
      <c r="A206" s="84" t="s">
        <v>528</v>
      </c>
      <c r="B206" s="84" t="s">
        <v>734</v>
      </c>
      <c r="C206" s="84" t="s">
        <v>921</v>
      </c>
      <c r="D206" s="84" t="s">
        <v>924</v>
      </c>
      <c r="E206" s="88">
        <v>44043</v>
      </c>
      <c r="F206" s="136" t="str">
        <f t="shared" ca="1" si="12"/>
        <v>Año Anterior</v>
      </c>
      <c r="G206" s="141" t="s">
        <v>975</v>
      </c>
      <c r="H206" s="138" t="s">
        <v>111</v>
      </c>
      <c r="I206" s="84" t="s">
        <v>11</v>
      </c>
      <c r="J206" s="84" t="s">
        <v>1185</v>
      </c>
      <c r="K206" s="84" t="s">
        <v>1310</v>
      </c>
      <c r="L206" s="84" t="s">
        <v>1389</v>
      </c>
      <c r="M206" s="84" t="s">
        <v>1617</v>
      </c>
      <c r="N206" s="84" t="s">
        <v>149</v>
      </c>
      <c r="P206" s="85">
        <v>16581326.145471999</v>
      </c>
      <c r="Q206" s="87" t="s">
        <v>1815</v>
      </c>
      <c r="R206" s="87" t="s">
        <v>1816</v>
      </c>
      <c r="S206" s="87" t="s">
        <v>1816</v>
      </c>
      <c r="T206" s="87" t="s">
        <v>1817</v>
      </c>
      <c r="U206" s="87" t="s">
        <v>471</v>
      </c>
      <c r="V206" s="139">
        <v>44356.738194444442</v>
      </c>
      <c r="W206" s="131">
        <f t="shared" ca="1" si="9"/>
        <v>1</v>
      </c>
      <c r="X206" s="133" t="str">
        <f t="shared" si="10"/>
        <v>PROBABLE</v>
      </c>
      <c r="Y206" s="132" t="str">
        <f t="shared" si="11"/>
        <v>Provisión Contable</v>
      </c>
      <c r="Z206" s="85">
        <v>15496189</v>
      </c>
      <c r="AA206" s="84" t="s">
        <v>394</v>
      </c>
      <c r="AB206" s="84" t="s">
        <v>1821</v>
      </c>
      <c r="AC206" s="89" t="s">
        <v>1981</v>
      </c>
      <c r="AF206" s="84" t="s">
        <v>1819</v>
      </c>
      <c r="AI206" s="84" t="s">
        <v>1819</v>
      </c>
    </row>
    <row r="207" spans="1:35" ht="39.950000000000003" customHeight="1" x14ac:dyDescent="0.3">
      <c r="A207" s="84" t="s">
        <v>671</v>
      </c>
      <c r="B207" s="84" t="s">
        <v>877</v>
      </c>
      <c r="C207" s="84" t="s">
        <v>921</v>
      </c>
      <c r="D207" s="84" t="s">
        <v>923</v>
      </c>
      <c r="E207" s="88">
        <v>44337</v>
      </c>
      <c r="F207" s="136" t="str">
        <f t="shared" ca="1" si="12"/>
        <v>Este Año</v>
      </c>
      <c r="G207" s="141" t="s">
        <v>1099</v>
      </c>
      <c r="H207" s="138" t="s">
        <v>111</v>
      </c>
      <c r="I207" s="84" t="s">
        <v>11</v>
      </c>
      <c r="J207" s="84" t="s">
        <v>1273</v>
      </c>
      <c r="K207" s="84" t="s">
        <v>1319</v>
      </c>
      <c r="L207" s="84" t="s">
        <v>1530</v>
      </c>
      <c r="M207" s="84" t="s">
        <v>1758</v>
      </c>
      <c r="N207" s="84" t="s">
        <v>149</v>
      </c>
      <c r="P207" s="85">
        <v>9910472.1422639992</v>
      </c>
      <c r="Q207" s="87" t="s">
        <v>1815</v>
      </c>
      <c r="R207" s="87" t="s">
        <v>1816</v>
      </c>
      <c r="S207" s="87" t="s">
        <v>1816</v>
      </c>
      <c r="T207" s="87" t="s">
        <v>1818</v>
      </c>
      <c r="U207" s="87" t="s">
        <v>471</v>
      </c>
      <c r="V207" s="139">
        <v>44368.426493055558</v>
      </c>
      <c r="W207" s="131">
        <f t="shared" ref="W207:W270" ca="1" si="13">IF(ISBLANK(V207)=FALSE,IF((NOW()-V207)&lt;=180,1,2)," ")</f>
        <v>1</v>
      </c>
      <c r="X207" s="133" t="str">
        <f t="shared" ref="X207:X270" si="14">IF(U207="ALTA","PROBABLE",IF(U207="MEDIA","POSIBLE","REMOTO"))</f>
        <v>PROBABLE</v>
      </c>
      <c r="Y207" s="132" t="str">
        <f t="shared" ref="Y207:Y270" si="15">IF(U207="ALTA","Provisión Contable",IF(U207="MEDIA","Cuenta de Orden","No se registra"))</f>
        <v>Provisión Contable</v>
      </c>
      <c r="Z207" s="85">
        <v>9214746</v>
      </c>
      <c r="AA207" s="84" t="s">
        <v>394</v>
      </c>
      <c r="AB207" s="84" t="s">
        <v>1821</v>
      </c>
      <c r="AC207" s="89" t="s">
        <v>1902</v>
      </c>
      <c r="AF207" s="84" t="s">
        <v>1819</v>
      </c>
      <c r="AI207" s="84" t="s">
        <v>1819</v>
      </c>
    </row>
    <row r="208" spans="1:35" ht="39.950000000000003" customHeight="1" x14ac:dyDescent="0.3">
      <c r="A208" s="84" t="s">
        <v>672</v>
      </c>
      <c r="B208" s="84" t="s">
        <v>878</v>
      </c>
      <c r="C208" s="84" t="s">
        <v>921</v>
      </c>
      <c r="D208" s="84" t="s">
        <v>925</v>
      </c>
      <c r="E208" s="88">
        <v>44337</v>
      </c>
      <c r="F208" s="136" t="str">
        <f t="shared" ca="1" si="12"/>
        <v>Este Año</v>
      </c>
      <c r="G208" s="141" t="s">
        <v>1098</v>
      </c>
      <c r="H208" s="138" t="s">
        <v>111</v>
      </c>
      <c r="I208" s="84" t="s">
        <v>11</v>
      </c>
      <c r="J208" s="84" t="s">
        <v>1274</v>
      </c>
      <c r="K208" s="84" t="s">
        <v>1301</v>
      </c>
      <c r="L208" s="84" t="s">
        <v>1531</v>
      </c>
      <c r="M208" s="84" t="s">
        <v>1759</v>
      </c>
      <c r="N208" s="84" t="s">
        <v>149</v>
      </c>
      <c r="P208" s="85">
        <v>18771434.797093</v>
      </c>
      <c r="Q208" s="87" t="s">
        <v>1815</v>
      </c>
      <c r="R208" s="87" t="s">
        <v>1817</v>
      </c>
      <c r="S208" s="87" t="s">
        <v>1816</v>
      </c>
      <c r="T208" s="87" t="s">
        <v>1815</v>
      </c>
      <c r="U208" s="87" t="s">
        <v>471</v>
      </c>
      <c r="V208" s="139">
        <v>44359.005543981482</v>
      </c>
      <c r="W208" s="131">
        <f t="shared" ca="1" si="13"/>
        <v>1</v>
      </c>
      <c r="X208" s="133" t="str">
        <f t="shared" si="14"/>
        <v>PROBABLE</v>
      </c>
      <c r="Y208" s="132" t="str">
        <f t="shared" si="15"/>
        <v>Provisión Contable</v>
      </c>
      <c r="Z208" s="85">
        <v>19072042</v>
      </c>
      <c r="AA208" s="84" t="s">
        <v>394</v>
      </c>
      <c r="AB208" s="84" t="s">
        <v>1821</v>
      </c>
      <c r="AC208" s="89" t="s">
        <v>1901</v>
      </c>
      <c r="AF208" s="84" t="s">
        <v>1819</v>
      </c>
      <c r="AI208" s="84" t="s">
        <v>1819</v>
      </c>
    </row>
    <row r="209" spans="1:35" ht="39.950000000000003" customHeight="1" x14ac:dyDescent="0.3">
      <c r="A209" s="84" t="s">
        <v>668</v>
      </c>
      <c r="B209" s="84" t="s">
        <v>874</v>
      </c>
      <c r="C209" s="84" t="s">
        <v>921</v>
      </c>
      <c r="D209" s="84" t="s">
        <v>926</v>
      </c>
      <c r="E209" s="88">
        <v>44328</v>
      </c>
      <c r="F209" s="136" t="str">
        <f t="shared" ref="F209:F272" ca="1" si="16">IF(ISBLANK(E209)=FALSE,IF(YEAR(E209)=YEAR(NOW()),"Este Año",IF((YEAR(E209)-YEAR(NOW()))=-1,"Año Anterior","Mas de dos Años")),"")</f>
        <v>Este Año</v>
      </c>
      <c r="G209" s="141" t="s">
        <v>1096</v>
      </c>
      <c r="H209" s="138" t="s">
        <v>111</v>
      </c>
      <c r="I209" s="84" t="s">
        <v>11</v>
      </c>
      <c r="J209" s="84" t="s">
        <v>1255</v>
      </c>
      <c r="K209" s="84" t="s">
        <v>1327</v>
      </c>
      <c r="L209" s="84" t="s">
        <v>1527</v>
      </c>
      <c r="M209" s="84" t="s">
        <v>1755</v>
      </c>
      <c r="N209" s="84" t="s">
        <v>149</v>
      </c>
      <c r="O209" s="85">
        <v>16546650</v>
      </c>
      <c r="P209" s="85">
        <v>16665233.361122999</v>
      </c>
      <c r="Q209" s="87" t="s">
        <v>1815</v>
      </c>
      <c r="R209" s="87" t="s">
        <v>1816</v>
      </c>
      <c r="S209" s="87" t="s">
        <v>1816</v>
      </c>
      <c r="T209" s="87" t="s">
        <v>1818</v>
      </c>
      <c r="U209" s="87" t="s">
        <v>471</v>
      </c>
      <c r="V209" s="139">
        <v>44341.937986111108</v>
      </c>
      <c r="W209" s="131">
        <f t="shared" ca="1" si="13"/>
        <v>1</v>
      </c>
      <c r="X209" s="133" t="str">
        <f t="shared" si="14"/>
        <v>PROBABLE</v>
      </c>
      <c r="Y209" s="132" t="str">
        <f t="shared" si="15"/>
        <v>Provisión Contable</v>
      </c>
      <c r="Z209" s="85">
        <v>17823135</v>
      </c>
      <c r="AA209" s="84" t="s">
        <v>394</v>
      </c>
      <c r="AB209" s="84" t="s">
        <v>1821</v>
      </c>
      <c r="AC209" s="89" t="s">
        <v>2036</v>
      </c>
      <c r="AF209" s="84" t="s">
        <v>1819</v>
      </c>
      <c r="AI209" s="84" t="s">
        <v>1819</v>
      </c>
    </row>
    <row r="210" spans="1:35" ht="39.950000000000003" customHeight="1" x14ac:dyDescent="0.3">
      <c r="A210" s="84" t="s">
        <v>673</v>
      </c>
      <c r="B210" s="84" t="s">
        <v>879</v>
      </c>
      <c r="C210" s="84" t="s">
        <v>921</v>
      </c>
      <c r="D210" s="84" t="s">
        <v>925</v>
      </c>
      <c r="E210" s="88">
        <v>44341</v>
      </c>
      <c r="F210" s="136" t="str">
        <f t="shared" ca="1" si="16"/>
        <v>Este Año</v>
      </c>
      <c r="G210" s="141" t="s">
        <v>1100</v>
      </c>
      <c r="H210" s="138" t="s">
        <v>111</v>
      </c>
      <c r="I210" s="84" t="s">
        <v>11</v>
      </c>
      <c r="J210" s="84" t="s">
        <v>1270</v>
      </c>
      <c r="K210" s="84" t="s">
        <v>1337</v>
      </c>
      <c r="L210" s="84" t="s">
        <v>1532</v>
      </c>
      <c r="M210" s="84" t="s">
        <v>1760</v>
      </c>
      <c r="N210" s="84" t="s">
        <v>149</v>
      </c>
      <c r="P210" s="85">
        <v>16579520.461247001</v>
      </c>
      <c r="Q210" s="87" t="s">
        <v>1815</v>
      </c>
      <c r="R210" s="87" t="s">
        <v>1817</v>
      </c>
      <c r="S210" s="87" t="s">
        <v>1816</v>
      </c>
      <c r="T210" s="87" t="s">
        <v>1815</v>
      </c>
      <c r="U210" s="87" t="s">
        <v>471</v>
      </c>
      <c r="V210" s="139">
        <v>44359.012557870374</v>
      </c>
      <c r="W210" s="131">
        <f t="shared" ca="1" si="13"/>
        <v>1</v>
      </c>
      <c r="X210" s="133" t="str">
        <f t="shared" si="14"/>
        <v>PROBABLE</v>
      </c>
      <c r="Y210" s="132" t="str">
        <f t="shared" si="15"/>
        <v>Provisión Contable</v>
      </c>
      <c r="Z210" s="85">
        <v>17582345</v>
      </c>
      <c r="AA210" s="84" t="s">
        <v>394</v>
      </c>
      <c r="AB210" s="84" t="s">
        <v>1821</v>
      </c>
      <c r="AC210" s="89" t="s">
        <v>1903</v>
      </c>
      <c r="AF210" s="84" t="s">
        <v>1819</v>
      </c>
      <c r="AI210" s="84" t="s">
        <v>1819</v>
      </c>
    </row>
    <row r="211" spans="1:35" ht="39.950000000000003" customHeight="1" x14ac:dyDescent="0.3">
      <c r="A211" s="84" t="s">
        <v>674</v>
      </c>
      <c r="B211" s="84" t="s">
        <v>880</v>
      </c>
      <c r="C211" s="84" t="s">
        <v>921</v>
      </c>
      <c r="D211" s="84" t="s">
        <v>925</v>
      </c>
      <c r="E211" s="88">
        <v>44343</v>
      </c>
      <c r="F211" s="136" t="str">
        <f t="shared" ca="1" si="16"/>
        <v>Este Año</v>
      </c>
      <c r="G211" s="141" t="s">
        <v>1101</v>
      </c>
      <c r="H211" s="138" t="s">
        <v>111</v>
      </c>
      <c r="I211" s="84" t="s">
        <v>11</v>
      </c>
      <c r="J211" s="84" t="s">
        <v>1275</v>
      </c>
      <c r="K211" s="84" t="s">
        <v>1301</v>
      </c>
      <c r="L211" s="84" t="s">
        <v>1533</v>
      </c>
      <c r="M211" s="84" t="s">
        <v>1761</v>
      </c>
      <c r="N211" s="84" t="s">
        <v>1809</v>
      </c>
      <c r="O211" s="85">
        <v>7944152</v>
      </c>
      <c r="P211" s="85">
        <v>8001084.6265700003</v>
      </c>
      <c r="Q211" s="87" t="s">
        <v>1815</v>
      </c>
      <c r="R211" s="87" t="s">
        <v>1817</v>
      </c>
      <c r="S211" s="87" t="s">
        <v>1816</v>
      </c>
      <c r="T211" s="87" t="s">
        <v>1815</v>
      </c>
      <c r="U211" s="87" t="s">
        <v>471</v>
      </c>
      <c r="V211" s="139">
        <v>44361.040625000001</v>
      </c>
      <c r="W211" s="131">
        <f t="shared" ca="1" si="13"/>
        <v>1</v>
      </c>
      <c r="X211" s="133" t="str">
        <f t="shared" si="14"/>
        <v>PROBABLE</v>
      </c>
      <c r="Y211" s="132" t="str">
        <f t="shared" si="15"/>
        <v>Provisión Contable</v>
      </c>
      <c r="Z211" s="85">
        <v>8644892</v>
      </c>
      <c r="AA211" s="84" t="s">
        <v>394</v>
      </c>
      <c r="AB211" s="84" t="s">
        <v>1821</v>
      </c>
      <c r="AC211" s="89" t="s">
        <v>1904</v>
      </c>
      <c r="AF211" s="84" t="s">
        <v>1819</v>
      </c>
      <c r="AI211" s="84" t="s">
        <v>1819</v>
      </c>
    </row>
    <row r="212" spans="1:35" ht="39.950000000000003" customHeight="1" x14ac:dyDescent="0.3">
      <c r="A212" s="84" t="s">
        <v>675</v>
      </c>
      <c r="B212" s="84" t="s">
        <v>881</v>
      </c>
      <c r="C212" s="84" t="s">
        <v>921</v>
      </c>
      <c r="D212" s="84" t="s">
        <v>926</v>
      </c>
      <c r="E212" s="88">
        <v>44364</v>
      </c>
      <c r="F212" s="136" t="str">
        <f t="shared" ca="1" si="16"/>
        <v>Este Año</v>
      </c>
      <c r="G212" s="141" t="s">
        <v>1102</v>
      </c>
      <c r="H212" s="138" t="s">
        <v>111</v>
      </c>
      <c r="I212" s="84" t="s">
        <v>11</v>
      </c>
      <c r="J212" s="84" t="s">
        <v>1276</v>
      </c>
      <c r="K212" s="84" t="s">
        <v>1314</v>
      </c>
      <c r="L212" s="84" t="s">
        <v>1534</v>
      </c>
      <c r="M212" s="84" t="s">
        <v>1762</v>
      </c>
      <c r="N212" s="84" t="s">
        <v>287</v>
      </c>
      <c r="P212" s="85">
        <v>10173087.059339</v>
      </c>
      <c r="Q212" s="87" t="s">
        <v>1815</v>
      </c>
      <c r="R212" s="87" t="s">
        <v>1816</v>
      </c>
      <c r="S212" s="87" t="s">
        <v>1816</v>
      </c>
      <c r="T212" s="87" t="s">
        <v>1818</v>
      </c>
      <c r="U212" s="87" t="s">
        <v>471</v>
      </c>
      <c r="V212" s="139">
        <v>44369.204965277779</v>
      </c>
      <c r="W212" s="131">
        <f t="shared" ca="1" si="13"/>
        <v>1</v>
      </c>
      <c r="X212" s="133" t="str">
        <f t="shared" si="14"/>
        <v>PROBABLE</v>
      </c>
      <c r="Y212" s="132" t="str">
        <f t="shared" si="15"/>
        <v>Provisión Contable</v>
      </c>
      <c r="Z212" s="85">
        <v>10873282</v>
      </c>
      <c r="AA212" s="84" t="s">
        <v>394</v>
      </c>
      <c r="AB212" s="84" t="s">
        <v>1821</v>
      </c>
      <c r="AC212" s="89" t="s">
        <v>1905</v>
      </c>
      <c r="AF212" s="84" t="s">
        <v>1819</v>
      </c>
      <c r="AI212" s="84" t="s">
        <v>1819</v>
      </c>
    </row>
    <row r="213" spans="1:35" ht="39.950000000000003" customHeight="1" x14ac:dyDescent="0.3">
      <c r="A213" s="84" t="s">
        <v>676</v>
      </c>
      <c r="B213" s="84" t="s">
        <v>882</v>
      </c>
      <c r="C213" s="84" t="s">
        <v>921</v>
      </c>
      <c r="D213" s="84" t="s">
        <v>926</v>
      </c>
      <c r="E213" s="88">
        <v>44364</v>
      </c>
      <c r="F213" s="136" t="str">
        <f t="shared" ca="1" si="16"/>
        <v>Este Año</v>
      </c>
      <c r="G213" s="141" t="s">
        <v>1103</v>
      </c>
      <c r="H213" s="138" t="s">
        <v>111</v>
      </c>
      <c r="I213" s="84" t="s">
        <v>11</v>
      </c>
      <c r="J213" s="84" t="s">
        <v>1276</v>
      </c>
      <c r="K213" s="84" t="s">
        <v>1314</v>
      </c>
      <c r="L213" s="84" t="s">
        <v>1535</v>
      </c>
      <c r="M213" s="84" t="s">
        <v>1763</v>
      </c>
      <c r="N213" s="84" t="s">
        <v>287</v>
      </c>
      <c r="P213" s="85">
        <v>10138080.821357001</v>
      </c>
      <c r="Q213" s="87" t="s">
        <v>1815</v>
      </c>
      <c r="R213" s="87" t="s">
        <v>1816</v>
      </c>
      <c r="S213" s="87" t="s">
        <v>1816</v>
      </c>
      <c r="T213" s="87" t="s">
        <v>1818</v>
      </c>
      <c r="U213" s="87" t="s">
        <v>471</v>
      </c>
      <c r="V213" s="139">
        <v>44369.219583333332</v>
      </c>
      <c r="W213" s="131">
        <f t="shared" ca="1" si="13"/>
        <v>1</v>
      </c>
      <c r="X213" s="133" t="str">
        <f t="shared" si="14"/>
        <v>PROBABLE</v>
      </c>
      <c r="Y213" s="132" t="str">
        <f t="shared" si="15"/>
        <v>Provisión Contable</v>
      </c>
      <c r="Z213" s="85">
        <v>10835867</v>
      </c>
      <c r="AA213" s="84" t="s">
        <v>394</v>
      </c>
      <c r="AB213" s="84" t="s">
        <v>1821</v>
      </c>
      <c r="AC213" s="89" t="s">
        <v>1906</v>
      </c>
      <c r="AF213" s="84" t="s">
        <v>1819</v>
      </c>
      <c r="AI213" s="84" t="s">
        <v>1819</v>
      </c>
    </row>
    <row r="214" spans="1:35" ht="39.950000000000003" customHeight="1" x14ac:dyDescent="0.3">
      <c r="A214" s="84" t="s">
        <v>677</v>
      </c>
      <c r="B214" s="84" t="s">
        <v>883</v>
      </c>
      <c r="C214" s="84" t="s">
        <v>921</v>
      </c>
      <c r="D214" s="84" t="s">
        <v>926</v>
      </c>
      <c r="E214" s="88">
        <v>44365</v>
      </c>
      <c r="F214" s="136" t="str">
        <f t="shared" ca="1" si="16"/>
        <v>Este Año</v>
      </c>
      <c r="G214" s="141" t="s">
        <v>1096</v>
      </c>
      <c r="H214" s="138" t="s">
        <v>111</v>
      </c>
      <c r="I214" s="84" t="s">
        <v>11</v>
      </c>
      <c r="J214" s="84" t="s">
        <v>1270</v>
      </c>
      <c r="K214" s="84" t="s">
        <v>1336</v>
      </c>
      <c r="L214" s="84" t="s">
        <v>1536</v>
      </c>
      <c r="M214" s="84" t="s">
        <v>1764</v>
      </c>
      <c r="N214" s="84" t="s">
        <v>149</v>
      </c>
      <c r="O214" s="85">
        <v>14464216</v>
      </c>
      <c r="P214" s="85">
        <v>14713870.896095</v>
      </c>
      <c r="Q214" s="87" t="s">
        <v>1815</v>
      </c>
      <c r="R214" s="87" t="s">
        <v>1816</v>
      </c>
      <c r="S214" s="87" t="s">
        <v>1816</v>
      </c>
      <c r="T214" s="87" t="s">
        <v>1818</v>
      </c>
      <c r="U214" s="87" t="s">
        <v>471</v>
      </c>
      <c r="V214" s="139">
        <v>44369.237407407411</v>
      </c>
      <c r="W214" s="131">
        <f t="shared" ca="1" si="13"/>
        <v>1</v>
      </c>
      <c r="X214" s="133" t="str">
        <f t="shared" si="14"/>
        <v>PROBABLE</v>
      </c>
      <c r="Y214" s="132" t="str">
        <f t="shared" si="15"/>
        <v>Provisión Contable</v>
      </c>
      <c r="Z214" s="85">
        <v>15607947</v>
      </c>
      <c r="AA214" s="84" t="s">
        <v>394</v>
      </c>
      <c r="AB214" s="84" t="s">
        <v>1821</v>
      </c>
      <c r="AC214" s="89" t="s">
        <v>1906</v>
      </c>
      <c r="AF214" s="84" t="s">
        <v>1819</v>
      </c>
      <c r="AI214" s="84" t="s">
        <v>1819</v>
      </c>
    </row>
    <row r="215" spans="1:35" ht="39.950000000000003" customHeight="1" x14ac:dyDescent="0.3">
      <c r="A215" s="84" t="s">
        <v>679</v>
      </c>
      <c r="B215" s="84" t="s">
        <v>885</v>
      </c>
      <c r="C215" s="84" t="s">
        <v>921</v>
      </c>
      <c r="D215" s="84" t="s">
        <v>925</v>
      </c>
      <c r="E215" s="88">
        <v>44369</v>
      </c>
      <c r="F215" s="136" t="str">
        <f t="shared" ca="1" si="16"/>
        <v>Este Año</v>
      </c>
      <c r="G215" s="141" t="s">
        <v>1105</v>
      </c>
      <c r="H215" s="138" t="s">
        <v>111</v>
      </c>
      <c r="I215" s="84" t="s">
        <v>11</v>
      </c>
      <c r="J215" s="84" t="s">
        <v>1270</v>
      </c>
      <c r="K215" s="84" t="s">
        <v>1336</v>
      </c>
      <c r="L215" s="84" t="s">
        <v>1538</v>
      </c>
      <c r="M215" s="84" t="s">
        <v>1766</v>
      </c>
      <c r="N215" s="84" t="s">
        <v>287</v>
      </c>
      <c r="P215" s="85">
        <v>2728858.0842320002</v>
      </c>
      <c r="Q215" s="87" t="s">
        <v>1815</v>
      </c>
      <c r="R215" s="87" t="s">
        <v>1817</v>
      </c>
      <c r="S215" s="87" t="s">
        <v>1816</v>
      </c>
      <c r="T215" s="87" t="s">
        <v>1815</v>
      </c>
      <c r="U215" s="87" t="s">
        <v>471</v>
      </c>
      <c r="V215" s="139">
        <v>44378.772430555553</v>
      </c>
      <c r="W215" s="131">
        <f t="shared" ca="1" si="13"/>
        <v>1</v>
      </c>
      <c r="X215" s="133" t="str">
        <f t="shared" si="14"/>
        <v>PROBABLE</v>
      </c>
      <c r="Y215" s="132" t="str">
        <f t="shared" si="15"/>
        <v>Provisión Contable</v>
      </c>
      <c r="Z215" s="85">
        <v>2886982</v>
      </c>
      <c r="AA215" s="84" t="s">
        <v>394</v>
      </c>
      <c r="AB215" s="84" t="s">
        <v>1821</v>
      </c>
      <c r="AC215" s="89" t="s">
        <v>2003</v>
      </c>
      <c r="AF215" s="84" t="s">
        <v>1819</v>
      </c>
      <c r="AI215" s="84" t="s">
        <v>1819</v>
      </c>
    </row>
    <row r="216" spans="1:35" ht="39.950000000000003" customHeight="1" x14ac:dyDescent="0.3">
      <c r="A216" s="84" t="s">
        <v>680</v>
      </c>
      <c r="B216" s="84" t="s">
        <v>886</v>
      </c>
      <c r="C216" s="84" t="s">
        <v>921</v>
      </c>
      <c r="D216" s="84" t="s">
        <v>926</v>
      </c>
      <c r="E216" s="88">
        <v>44370</v>
      </c>
      <c r="F216" s="136" t="str">
        <f t="shared" ca="1" si="16"/>
        <v>Este Año</v>
      </c>
      <c r="G216" s="141" t="s">
        <v>1106</v>
      </c>
      <c r="H216" s="138" t="s">
        <v>111</v>
      </c>
      <c r="I216" s="84" t="s">
        <v>11</v>
      </c>
      <c r="J216" s="84" t="s">
        <v>1148</v>
      </c>
      <c r="K216" s="84" t="s">
        <v>1303</v>
      </c>
      <c r="L216" s="84" t="s">
        <v>1539</v>
      </c>
      <c r="M216" s="84" t="s">
        <v>1767</v>
      </c>
      <c r="N216" s="84" t="s">
        <v>149</v>
      </c>
      <c r="O216" s="85">
        <v>1023096</v>
      </c>
      <c r="P216" s="85">
        <v>1030428.1284019999</v>
      </c>
      <c r="Q216" s="87" t="s">
        <v>1815</v>
      </c>
      <c r="R216" s="87" t="s">
        <v>1816</v>
      </c>
      <c r="S216" s="87" t="s">
        <v>1816</v>
      </c>
      <c r="T216" s="87" t="s">
        <v>1818</v>
      </c>
      <c r="U216" s="87" t="s">
        <v>471</v>
      </c>
      <c r="V216" s="139">
        <v>44370.786574074074</v>
      </c>
      <c r="W216" s="131">
        <f t="shared" ca="1" si="13"/>
        <v>1</v>
      </c>
      <c r="X216" s="133" t="str">
        <f t="shared" si="14"/>
        <v>PROBABLE</v>
      </c>
      <c r="Y216" s="132" t="str">
        <f t="shared" si="15"/>
        <v>Provisión Contable</v>
      </c>
      <c r="Z216" s="85">
        <v>1103122</v>
      </c>
      <c r="AA216" s="84" t="s">
        <v>394</v>
      </c>
      <c r="AB216" s="84" t="s">
        <v>1821</v>
      </c>
      <c r="AC216" s="89" t="s">
        <v>2126</v>
      </c>
      <c r="AF216" s="84" t="s">
        <v>1819</v>
      </c>
      <c r="AI216" s="84" t="s">
        <v>1819</v>
      </c>
    </row>
    <row r="217" spans="1:35" ht="39.950000000000003" customHeight="1" x14ac:dyDescent="0.3">
      <c r="A217" s="84" t="s">
        <v>678</v>
      </c>
      <c r="B217" s="84" t="s">
        <v>884</v>
      </c>
      <c r="C217" s="84" t="s">
        <v>921</v>
      </c>
      <c r="D217" s="84" t="s">
        <v>925</v>
      </c>
      <c r="E217" s="88">
        <v>44365</v>
      </c>
      <c r="F217" s="136" t="str">
        <f t="shared" ca="1" si="16"/>
        <v>Este Año</v>
      </c>
      <c r="G217" s="141" t="s">
        <v>1104</v>
      </c>
      <c r="H217" s="138" t="s">
        <v>111</v>
      </c>
      <c r="I217" s="84" t="s">
        <v>11</v>
      </c>
      <c r="J217" s="84" t="s">
        <v>1277</v>
      </c>
      <c r="K217" s="84" t="s">
        <v>1301</v>
      </c>
      <c r="L217" s="84" t="s">
        <v>1537</v>
      </c>
      <c r="M217" s="84" t="s">
        <v>1765</v>
      </c>
      <c r="N217" s="84" t="s">
        <v>1809</v>
      </c>
      <c r="O217" s="85">
        <v>11398406</v>
      </c>
      <c r="P217" s="85">
        <v>11595144.479677999</v>
      </c>
      <c r="Q217" s="87" t="s">
        <v>1815</v>
      </c>
      <c r="R217" s="87" t="s">
        <v>1817</v>
      </c>
      <c r="S217" s="87" t="s">
        <v>1816</v>
      </c>
      <c r="T217" s="87" t="s">
        <v>1815</v>
      </c>
      <c r="U217" s="87" t="s">
        <v>471</v>
      </c>
      <c r="V217" s="139">
        <v>44400.728796296295</v>
      </c>
      <c r="W217" s="131">
        <f t="shared" ca="1" si="13"/>
        <v>1</v>
      </c>
      <c r="X217" s="133" t="str">
        <f t="shared" si="14"/>
        <v>PROBABLE</v>
      </c>
      <c r="Y217" s="132" t="str">
        <f t="shared" si="15"/>
        <v>Provisión Contable</v>
      </c>
      <c r="Z217" s="85">
        <v>11619728</v>
      </c>
      <c r="AA217" s="84" t="s">
        <v>394</v>
      </c>
      <c r="AB217" s="84" t="s">
        <v>1821</v>
      </c>
      <c r="AC217" s="89" t="s">
        <v>2037</v>
      </c>
      <c r="AF217" s="84" t="s">
        <v>1819</v>
      </c>
      <c r="AI217" s="84" t="s">
        <v>1819</v>
      </c>
    </row>
    <row r="218" spans="1:35" ht="39.950000000000003" customHeight="1" x14ac:dyDescent="0.3">
      <c r="A218" s="84" t="s">
        <v>681</v>
      </c>
      <c r="B218" s="84" t="s">
        <v>887</v>
      </c>
      <c r="C218" s="84" t="s">
        <v>921</v>
      </c>
      <c r="D218" s="84" t="s">
        <v>925</v>
      </c>
      <c r="E218" s="88">
        <v>44371</v>
      </c>
      <c r="F218" s="136" t="str">
        <f t="shared" ca="1" si="16"/>
        <v>Este Año</v>
      </c>
      <c r="G218" s="141" t="s">
        <v>1104</v>
      </c>
      <c r="H218" s="138" t="s">
        <v>111</v>
      </c>
      <c r="I218" s="84" t="s">
        <v>11</v>
      </c>
      <c r="J218" s="84" t="s">
        <v>1278</v>
      </c>
      <c r="K218" s="84" t="s">
        <v>1301</v>
      </c>
      <c r="L218" s="84" t="s">
        <v>1540</v>
      </c>
      <c r="M218" s="84" t="s">
        <v>1768</v>
      </c>
      <c r="N218" s="84" t="s">
        <v>1809</v>
      </c>
      <c r="O218" s="85">
        <v>14464216</v>
      </c>
      <c r="P218" s="85">
        <v>14575904.989194</v>
      </c>
      <c r="Q218" s="87" t="s">
        <v>1815</v>
      </c>
      <c r="R218" s="87" t="s">
        <v>1817</v>
      </c>
      <c r="S218" s="87" t="s">
        <v>1816</v>
      </c>
      <c r="T218" s="87" t="s">
        <v>1815</v>
      </c>
      <c r="U218" s="87" t="s">
        <v>471</v>
      </c>
      <c r="V218" s="139">
        <v>44400.596620370372</v>
      </c>
      <c r="W218" s="131">
        <f t="shared" ca="1" si="13"/>
        <v>1</v>
      </c>
      <c r="X218" s="133" t="str">
        <f t="shared" si="14"/>
        <v>PROBABLE</v>
      </c>
      <c r="Y218" s="132" t="str">
        <f t="shared" si="15"/>
        <v>Provisión Contable</v>
      </c>
      <c r="Z218" s="85">
        <v>14726053</v>
      </c>
      <c r="AA218" s="84" t="s">
        <v>394</v>
      </c>
      <c r="AB218" s="84" t="s">
        <v>1821</v>
      </c>
      <c r="AC218" s="89" t="s">
        <v>2003</v>
      </c>
      <c r="AF218" s="84" t="s">
        <v>1819</v>
      </c>
      <c r="AI218" s="84" t="s">
        <v>1819</v>
      </c>
    </row>
    <row r="219" spans="1:35" ht="39.950000000000003" customHeight="1" x14ac:dyDescent="0.3">
      <c r="A219" s="84" t="s">
        <v>683</v>
      </c>
      <c r="B219" s="84" t="s">
        <v>889</v>
      </c>
      <c r="C219" s="84" t="s">
        <v>921</v>
      </c>
      <c r="D219" s="84" t="s">
        <v>926</v>
      </c>
      <c r="E219" s="88">
        <v>44379</v>
      </c>
      <c r="F219" s="136" t="str">
        <f t="shared" ca="1" si="16"/>
        <v>Este Año</v>
      </c>
      <c r="G219" s="141" t="s">
        <v>1096</v>
      </c>
      <c r="H219" s="138" t="s">
        <v>111</v>
      </c>
      <c r="I219" s="84" t="s">
        <v>11</v>
      </c>
      <c r="J219" s="84" t="s">
        <v>1280</v>
      </c>
      <c r="K219" s="84" t="s">
        <v>1319</v>
      </c>
      <c r="L219" s="84" t="s">
        <v>1542</v>
      </c>
      <c r="M219" s="84" t="s">
        <v>1770</v>
      </c>
      <c r="N219" s="84" t="s">
        <v>149</v>
      </c>
      <c r="O219" s="85">
        <v>4274880</v>
      </c>
      <c r="P219" s="85">
        <v>4305516.3909790004</v>
      </c>
      <c r="Q219" s="87" t="s">
        <v>1815</v>
      </c>
      <c r="R219" s="87" t="s">
        <v>1816</v>
      </c>
      <c r="S219" s="87" t="s">
        <v>1816</v>
      </c>
      <c r="T219" s="87" t="s">
        <v>1818</v>
      </c>
      <c r="U219" s="87" t="s">
        <v>471</v>
      </c>
      <c r="V219" s="139">
        <v>44386.700740740744</v>
      </c>
      <c r="W219" s="131">
        <f t="shared" ca="1" si="13"/>
        <v>1</v>
      </c>
      <c r="X219" s="133" t="str">
        <f t="shared" si="14"/>
        <v>PROBABLE</v>
      </c>
      <c r="Y219" s="132" t="str">
        <f t="shared" si="15"/>
        <v>Provisión Contable</v>
      </c>
      <c r="Z219" s="85">
        <v>4608446</v>
      </c>
      <c r="AA219" s="84" t="s">
        <v>394</v>
      </c>
      <c r="AB219" s="84" t="s">
        <v>1821</v>
      </c>
      <c r="AC219" s="89" t="s">
        <v>2039</v>
      </c>
      <c r="AF219" s="84" t="s">
        <v>1819</v>
      </c>
      <c r="AI219" s="84" t="s">
        <v>1819</v>
      </c>
    </row>
    <row r="220" spans="1:35" ht="39.950000000000003" customHeight="1" x14ac:dyDescent="0.3">
      <c r="A220" s="84" t="s">
        <v>684</v>
      </c>
      <c r="B220" s="84" t="s">
        <v>890</v>
      </c>
      <c r="C220" s="84" t="s">
        <v>921</v>
      </c>
      <c r="D220" s="84" t="s">
        <v>925</v>
      </c>
      <c r="E220" s="88">
        <v>44386</v>
      </c>
      <c r="F220" s="136" t="str">
        <f t="shared" ca="1" si="16"/>
        <v>Este Año</v>
      </c>
      <c r="G220" s="141" t="s">
        <v>1108</v>
      </c>
      <c r="H220" s="138" t="s">
        <v>111</v>
      </c>
      <c r="I220" s="84" t="s">
        <v>11</v>
      </c>
      <c r="J220" s="84" t="s">
        <v>1257</v>
      </c>
      <c r="K220" s="84" t="s">
        <v>1320</v>
      </c>
      <c r="L220" s="84" t="s">
        <v>1543</v>
      </c>
      <c r="M220" s="84" t="s">
        <v>1771</v>
      </c>
      <c r="N220" s="84" t="s">
        <v>287</v>
      </c>
      <c r="P220" s="85">
        <v>25627522.051798999</v>
      </c>
      <c r="Q220" s="87" t="s">
        <v>1815</v>
      </c>
      <c r="R220" s="87" t="s">
        <v>1817</v>
      </c>
      <c r="S220" s="87" t="s">
        <v>1816</v>
      </c>
      <c r="T220" s="87" t="s">
        <v>1815</v>
      </c>
      <c r="U220" s="87" t="s">
        <v>471</v>
      </c>
      <c r="V220" s="139">
        <v>44400.723819444444</v>
      </c>
      <c r="W220" s="131">
        <f t="shared" ca="1" si="13"/>
        <v>1</v>
      </c>
      <c r="X220" s="133" t="str">
        <f t="shared" si="14"/>
        <v>PROBABLE</v>
      </c>
      <c r="Y220" s="132" t="str">
        <f t="shared" si="15"/>
        <v>Provisión Contable</v>
      </c>
      <c r="Z220" s="85">
        <v>25960437</v>
      </c>
      <c r="AA220" s="84" t="s">
        <v>394</v>
      </c>
      <c r="AB220" s="84" t="s">
        <v>1821</v>
      </c>
      <c r="AC220" s="89" t="s">
        <v>2040</v>
      </c>
      <c r="AF220" s="84" t="s">
        <v>1819</v>
      </c>
      <c r="AI220" s="84" t="s">
        <v>1819</v>
      </c>
    </row>
    <row r="221" spans="1:35" ht="39.950000000000003" customHeight="1" x14ac:dyDescent="0.3">
      <c r="A221" s="84" t="s">
        <v>685</v>
      </c>
      <c r="B221" s="84" t="s">
        <v>891</v>
      </c>
      <c r="C221" s="84" t="s">
        <v>921</v>
      </c>
      <c r="D221" s="84" t="s">
        <v>925</v>
      </c>
      <c r="E221" s="88">
        <v>44396</v>
      </c>
      <c r="F221" s="136" t="str">
        <f t="shared" ca="1" si="16"/>
        <v>Este Año</v>
      </c>
      <c r="G221" s="141" t="s">
        <v>1109</v>
      </c>
      <c r="H221" s="138" t="s">
        <v>111</v>
      </c>
      <c r="I221" s="84" t="s">
        <v>11</v>
      </c>
      <c r="J221" s="84" t="s">
        <v>1281</v>
      </c>
      <c r="K221" s="84" t="s">
        <v>1329</v>
      </c>
      <c r="L221" s="84" t="s">
        <v>1544</v>
      </c>
      <c r="M221" s="84" t="s">
        <v>1772</v>
      </c>
      <c r="N221" s="84" t="s">
        <v>287</v>
      </c>
      <c r="P221" s="85">
        <v>11595144.479677999</v>
      </c>
      <c r="Q221" s="87" t="s">
        <v>1815</v>
      </c>
      <c r="R221" s="87" t="s">
        <v>1817</v>
      </c>
      <c r="S221" s="87" t="s">
        <v>1816</v>
      </c>
      <c r="T221" s="87" t="s">
        <v>1815</v>
      </c>
      <c r="U221" s="87" t="s">
        <v>471</v>
      </c>
      <c r="V221" s="139">
        <v>44400.726574074077</v>
      </c>
      <c r="W221" s="131">
        <f t="shared" ca="1" si="13"/>
        <v>1</v>
      </c>
      <c r="X221" s="133" t="str">
        <f t="shared" si="14"/>
        <v>PROBABLE</v>
      </c>
      <c r="Y221" s="132" t="str">
        <f t="shared" si="15"/>
        <v>Provisión Contable</v>
      </c>
      <c r="Z221" s="85">
        <v>11621432</v>
      </c>
      <c r="AA221" s="84" t="s">
        <v>394</v>
      </c>
      <c r="AB221" s="84" t="s">
        <v>1821</v>
      </c>
      <c r="AC221" s="89" t="s">
        <v>2041</v>
      </c>
      <c r="AF221" s="84" t="s">
        <v>1819</v>
      </c>
      <c r="AI221" s="84" t="s">
        <v>1819</v>
      </c>
    </row>
    <row r="222" spans="1:35" ht="39.950000000000003" customHeight="1" x14ac:dyDescent="0.3">
      <c r="A222" s="84" t="s">
        <v>686</v>
      </c>
      <c r="B222" s="84" t="s">
        <v>892</v>
      </c>
      <c r="C222" s="84" t="s">
        <v>921</v>
      </c>
      <c r="D222" s="84" t="s">
        <v>923</v>
      </c>
      <c r="E222" s="88">
        <v>44399</v>
      </c>
      <c r="F222" s="136" t="str">
        <f t="shared" ca="1" si="16"/>
        <v>Este Año</v>
      </c>
      <c r="G222" s="141" t="s">
        <v>1110</v>
      </c>
      <c r="H222" s="138" t="s">
        <v>111</v>
      </c>
      <c r="I222" s="84" t="s">
        <v>11</v>
      </c>
      <c r="J222" s="84" t="s">
        <v>1282</v>
      </c>
      <c r="K222" s="84" t="s">
        <v>1310</v>
      </c>
      <c r="L222" s="84" t="s">
        <v>1545</v>
      </c>
      <c r="M222" s="84" t="s">
        <v>1773</v>
      </c>
      <c r="N222" s="84" t="s">
        <v>149</v>
      </c>
      <c r="P222" s="85">
        <v>12589720.769812001</v>
      </c>
      <c r="Q222" s="87" t="s">
        <v>1815</v>
      </c>
      <c r="R222" s="87" t="s">
        <v>1816</v>
      </c>
      <c r="S222" s="87" t="s">
        <v>1816</v>
      </c>
      <c r="T222" s="87" t="s">
        <v>1815</v>
      </c>
      <c r="U222" s="87" t="s">
        <v>471</v>
      </c>
      <c r="V222" s="139">
        <v>44453.80605324074</v>
      </c>
      <c r="W222" s="131">
        <f t="shared" ca="1" si="13"/>
        <v>1</v>
      </c>
      <c r="X222" s="133" t="str">
        <f t="shared" si="14"/>
        <v>PROBABLE</v>
      </c>
      <c r="Y222" s="132" t="str">
        <f t="shared" si="15"/>
        <v>Provisión Contable</v>
      </c>
      <c r="Z222" s="85">
        <v>12376107</v>
      </c>
      <c r="AA222" s="84" t="s">
        <v>394</v>
      </c>
      <c r="AB222" s="84" t="s">
        <v>1821</v>
      </c>
      <c r="AC222" s="89" t="s">
        <v>1905</v>
      </c>
      <c r="AF222" s="84" t="s">
        <v>1819</v>
      </c>
      <c r="AI222" s="84" t="s">
        <v>1819</v>
      </c>
    </row>
    <row r="223" spans="1:35" ht="39.950000000000003" customHeight="1" x14ac:dyDescent="0.3">
      <c r="A223" s="84" t="s">
        <v>687</v>
      </c>
      <c r="B223" s="84" t="s">
        <v>893</v>
      </c>
      <c r="C223" s="84" t="s">
        <v>921</v>
      </c>
      <c r="D223" s="84" t="s">
        <v>926</v>
      </c>
      <c r="E223" s="88">
        <v>44399</v>
      </c>
      <c r="F223" s="136" t="str">
        <f t="shared" ca="1" si="16"/>
        <v>Este Año</v>
      </c>
      <c r="G223" s="141" t="s">
        <v>1096</v>
      </c>
      <c r="H223" s="125" t="s">
        <v>111</v>
      </c>
      <c r="I223" s="84" t="s">
        <v>11</v>
      </c>
      <c r="J223" s="84" t="s">
        <v>1283</v>
      </c>
      <c r="K223" s="84" t="s">
        <v>1304</v>
      </c>
      <c r="L223" s="84" t="s">
        <v>1546</v>
      </c>
      <c r="M223" s="84" t="s">
        <v>1774</v>
      </c>
      <c r="N223" s="84" t="s">
        <v>149</v>
      </c>
      <c r="O223" s="85">
        <v>11398406</v>
      </c>
      <c r="P223" s="85">
        <v>11448537.866428001</v>
      </c>
      <c r="Q223" s="87" t="s">
        <v>1815</v>
      </c>
      <c r="R223" s="87" t="s">
        <v>1816</v>
      </c>
      <c r="S223" s="87" t="s">
        <v>1816</v>
      </c>
      <c r="T223" s="87" t="s">
        <v>1818</v>
      </c>
      <c r="U223" s="87" t="s">
        <v>471</v>
      </c>
      <c r="V223" s="139">
        <v>44403.694108796299</v>
      </c>
      <c r="W223" s="131">
        <f t="shared" ca="1" si="13"/>
        <v>1</v>
      </c>
      <c r="X223" s="133" t="str">
        <f t="shared" si="14"/>
        <v>PROBABLE</v>
      </c>
      <c r="Y223" s="132" t="str">
        <f t="shared" si="15"/>
        <v>Provisión Contable</v>
      </c>
      <c r="Z223" s="85">
        <v>12275211</v>
      </c>
      <c r="AA223" s="84" t="s">
        <v>394</v>
      </c>
      <c r="AB223" s="84" t="s">
        <v>1821</v>
      </c>
      <c r="AC223" s="142" t="s">
        <v>2042</v>
      </c>
      <c r="AF223" s="84" t="s">
        <v>1819</v>
      </c>
      <c r="AI223" s="84" t="s">
        <v>1819</v>
      </c>
    </row>
    <row r="224" spans="1:35" ht="39.950000000000003" customHeight="1" x14ac:dyDescent="0.3">
      <c r="A224" s="84" t="s">
        <v>688</v>
      </c>
      <c r="B224" s="84" t="s">
        <v>894</v>
      </c>
      <c r="C224" s="84" t="s">
        <v>921</v>
      </c>
      <c r="D224" s="84" t="s">
        <v>924</v>
      </c>
      <c r="E224" s="88">
        <v>44403</v>
      </c>
      <c r="F224" s="136" t="str">
        <f t="shared" ca="1" si="16"/>
        <v>Este Año</v>
      </c>
      <c r="G224" s="141" t="s">
        <v>1111</v>
      </c>
      <c r="H224" s="125" t="s">
        <v>111</v>
      </c>
      <c r="I224" s="84" t="s">
        <v>11</v>
      </c>
      <c r="J224" s="84" t="s">
        <v>1284</v>
      </c>
      <c r="K224" s="84" t="s">
        <v>1339</v>
      </c>
      <c r="L224" s="84" t="s">
        <v>1547</v>
      </c>
      <c r="M224" s="84" t="s">
        <v>1775</v>
      </c>
      <c r="N224" s="84" t="s">
        <v>287</v>
      </c>
      <c r="P224" s="85">
        <v>16192395.68908</v>
      </c>
      <c r="Q224" s="87" t="s">
        <v>1819</v>
      </c>
      <c r="R224" s="87" t="s">
        <v>1819</v>
      </c>
      <c r="S224" s="87" t="s">
        <v>1819</v>
      </c>
      <c r="T224" s="87" t="s">
        <v>1819</v>
      </c>
      <c r="U224" s="87" t="s">
        <v>1819</v>
      </c>
      <c r="V224" s="139"/>
      <c r="W224" s="131" t="str">
        <f t="shared" ca="1" si="13"/>
        <v xml:space="preserve"> </v>
      </c>
      <c r="X224" s="133" t="str">
        <f t="shared" si="14"/>
        <v>REMOTO</v>
      </c>
      <c r="Y224" s="132" t="str">
        <f t="shared" si="15"/>
        <v>No se registra</v>
      </c>
      <c r="AA224" s="84" t="s">
        <v>394</v>
      </c>
      <c r="AB224" s="84" t="s">
        <v>1821</v>
      </c>
      <c r="AC224" s="142" t="s">
        <v>1907</v>
      </c>
      <c r="AF224" s="84" t="s">
        <v>1819</v>
      </c>
      <c r="AI224" s="84" t="s">
        <v>1819</v>
      </c>
    </row>
    <row r="225" spans="1:35" ht="39.950000000000003" customHeight="1" x14ac:dyDescent="0.3">
      <c r="A225" s="84" t="s">
        <v>689</v>
      </c>
      <c r="B225" s="84" t="s">
        <v>895</v>
      </c>
      <c r="C225" s="84" t="s">
        <v>921</v>
      </c>
      <c r="D225" s="84" t="s">
        <v>926</v>
      </c>
      <c r="E225" s="88">
        <v>44436</v>
      </c>
      <c r="F225" s="136" t="str">
        <f t="shared" ca="1" si="16"/>
        <v>Este Año</v>
      </c>
      <c r="G225" s="141" t="s">
        <v>1112</v>
      </c>
      <c r="H225" s="125" t="s">
        <v>111</v>
      </c>
      <c r="I225" s="84" t="s">
        <v>11</v>
      </c>
      <c r="J225" s="84" t="s">
        <v>1285</v>
      </c>
      <c r="K225" s="84" t="s">
        <v>1329</v>
      </c>
      <c r="L225" s="84" t="s">
        <v>1548</v>
      </c>
      <c r="M225" s="84" t="s">
        <v>1776</v>
      </c>
      <c r="N225" s="84" t="s">
        <v>149</v>
      </c>
      <c r="P225" s="85">
        <v>5206428.3673130004</v>
      </c>
      <c r="Q225" s="87" t="s">
        <v>1815</v>
      </c>
      <c r="R225" s="87" t="s">
        <v>1816</v>
      </c>
      <c r="S225" s="87" t="s">
        <v>1816</v>
      </c>
      <c r="T225" s="87" t="s">
        <v>1818</v>
      </c>
      <c r="U225" s="87" t="s">
        <v>471</v>
      </c>
      <c r="V225" s="139">
        <v>44412.51667824074</v>
      </c>
      <c r="W225" s="131">
        <f t="shared" ca="1" si="13"/>
        <v>1</v>
      </c>
      <c r="X225" s="133" t="str">
        <f t="shared" si="14"/>
        <v>PROBABLE</v>
      </c>
      <c r="Y225" s="132" t="str">
        <f t="shared" si="15"/>
        <v>Provisión Contable</v>
      </c>
      <c r="Z225" s="85">
        <v>5585484</v>
      </c>
      <c r="AA225" s="84" t="s">
        <v>394</v>
      </c>
      <c r="AB225" s="84" t="s">
        <v>1821</v>
      </c>
      <c r="AC225" s="142" t="s">
        <v>2127</v>
      </c>
      <c r="AF225" s="84" t="s">
        <v>1819</v>
      </c>
      <c r="AI225" s="84" t="s">
        <v>1819</v>
      </c>
    </row>
    <row r="226" spans="1:35" ht="39.950000000000003" customHeight="1" x14ac:dyDescent="0.3">
      <c r="A226" s="84" t="s">
        <v>1925</v>
      </c>
      <c r="B226" s="84" t="s">
        <v>1936</v>
      </c>
      <c r="C226" s="84" t="s">
        <v>921</v>
      </c>
      <c r="D226" s="84" t="s">
        <v>924</v>
      </c>
      <c r="E226" s="88">
        <v>44405</v>
      </c>
      <c r="F226" s="136" t="str">
        <f t="shared" ca="1" si="16"/>
        <v>Este Año</v>
      </c>
      <c r="G226" s="141" t="s">
        <v>1947</v>
      </c>
      <c r="H226" s="125" t="s">
        <v>111</v>
      </c>
      <c r="I226" s="84" t="s">
        <v>11</v>
      </c>
      <c r="J226" s="84" t="s">
        <v>1954</v>
      </c>
      <c r="K226" s="84" t="s">
        <v>1310</v>
      </c>
      <c r="L226" s="84" t="s">
        <v>1960</v>
      </c>
      <c r="M226" s="84" t="s">
        <v>1961</v>
      </c>
      <c r="N226" s="84" t="s">
        <v>1807</v>
      </c>
      <c r="P226" s="85">
        <v>16806645.419927999</v>
      </c>
      <c r="Q226" s="87" t="s">
        <v>1819</v>
      </c>
      <c r="R226" s="87" t="s">
        <v>1819</v>
      </c>
      <c r="S226" s="87" t="s">
        <v>1819</v>
      </c>
      <c r="T226" s="87" t="s">
        <v>1819</v>
      </c>
      <c r="U226" s="87" t="s">
        <v>1819</v>
      </c>
      <c r="V226" s="139"/>
      <c r="W226" s="131" t="str">
        <f t="shared" ca="1" si="13"/>
        <v xml:space="preserve"> </v>
      </c>
      <c r="X226" s="133" t="str">
        <f t="shared" si="14"/>
        <v>REMOTO</v>
      </c>
      <c r="Y226" s="132" t="str">
        <f t="shared" si="15"/>
        <v>No se registra</v>
      </c>
      <c r="AA226" s="84" t="s">
        <v>394</v>
      </c>
      <c r="AB226" s="84" t="s">
        <v>1821</v>
      </c>
      <c r="AC226" s="142" t="s">
        <v>2044</v>
      </c>
      <c r="AF226" s="84" t="s">
        <v>1819</v>
      </c>
      <c r="AI226" s="84" t="s">
        <v>1819</v>
      </c>
    </row>
    <row r="227" spans="1:35" ht="39.950000000000003" customHeight="1" x14ac:dyDescent="0.3">
      <c r="A227" s="84" t="s">
        <v>1927</v>
      </c>
      <c r="B227" s="84" t="s">
        <v>1938</v>
      </c>
      <c r="C227" s="84" t="s">
        <v>921</v>
      </c>
      <c r="D227" s="84" t="s">
        <v>926</v>
      </c>
      <c r="E227" s="88">
        <v>44412</v>
      </c>
      <c r="F227" s="136" t="str">
        <f t="shared" ca="1" si="16"/>
        <v>Este Año</v>
      </c>
      <c r="G227" s="141" t="s">
        <v>1096</v>
      </c>
      <c r="H227" s="125" t="s">
        <v>111</v>
      </c>
      <c r="I227" s="84" t="s">
        <v>11</v>
      </c>
      <c r="J227" s="84" t="s">
        <v>1229</v>
      </c>
      <c r="K227" s="84" t="s">
        <v>1322</v>
      </c>
      <c r="L227" s="84" t="s">
        <v>1964</v>
      </c>
      <c r="M227" s="84" t="s">
        <v>1965</v>
      </c>
      <c r="N227" s="84" t="s">
        <v>149</v>
      </c>
      <c r="O227" s="85">
        <v>17099520</v>
      </c>
      <c r="P227" s="85">
        <v>17394660.703710999</v>
      </c>
      <c r="Q227" s="87" t="s">
        <v>1815</v>
      </c>
      <c r="R227" s="87" t="s">
        <v>1816</v>
      </c>
      <c r="S227" s="87" t="s">
        <v>1816</v>
      </c>
      <c r="T227" s="87" t="s">
        <v>1818</v>
      </c>
      <c r="U227" s="87" t="s">
        <v>471</v>
      </c>
      <c r="V227" s="139">
        <v>44412.590208333335</v>
      </c>
      <c r="W227" s="131">
        <f t="shared" ca="1" si="13"/>
        <v>1</v>
      </c>
      <c r="X227" s="133" t="str">
        <f t="shared" si="14"/>
        <v>PROBABLE</v>
      </c>
      <c r="Y227" s="132" t="str">
        <f t="shared" si="15"/>
        <v>Provisión Contable</v>
      </c>
      <c r="Z227" s="85">
        <v>18463540</v>
      </c>
      <c r="AA227" s="84" t="s">
        <v>394</v>
      </c>
      <c r="AB227" s="84" t="s">
        <v>1821</v>
      </c>
      <c r="AC227" s="142" t="s">
        <v>2128</v>
      </c>
      <c r="AF227" s="84" t="s">
        <v>1819</v>
      </c>
      <c r="AI227" s="84" t="s">
        <v>1819</v>
      </c>
    </row>
    <row r="228" spans="1:35" ht="39.950000000000003" customHeight="1" x14ac:dyDescent="0.3">
      <c r="A228" s="84" t="s">
        <v>1926</v>
      </c>
      <c r="B228" s="84" t="s">
        <v>1937</v>
      </c>
      <c r="C228" s="84" t="s">
        <v>921</v>
      </c>
      <c r="D228" s="84" t="s">
        <v>925</v>
      </c>
      <c r="E228" s="88">
        <v>44411</v>
      </c>
      <c r="F228" s="136" t="str">
        <f t="shared" ca="1" si="16"/>
        <v>Este Año</v>
      </c>
      <c r="G228" s="141" t="s">
        <v>1948</v>
      </c>
      <c r="H228" s="125" t="s">
        <v>111</v>
      </c>
      <c r="I228" s="84" t="s">
        <v>11</v>
      </c>
      <c r="J228" s="84" t="s">
        <v>1975</v>
      </c>
      <c r="K228" s="84" t="s">
        <v>1319</v>
      </c>
      <c r="L228" s="84" t="s">
        <v>1962</v>
      </c>
      <c r="M228" s="84" t="s">
        <v>1963</v>
      </c>
      <c r="N228" s="84" t="s">
        <v>287</v>
      </c>
      <c r="P228" s="85">
        <v>6503276.3567890003</v>
      </c>
      <c r="Q228" s="87" t="s">
        <v>1815</v>
      </c>
      <c r="R228" s="87" t="s">
        <v>1817</v>
      </c>
      <c r="S228" s="87" t="s">
        <v>1816</v>
      </c>
      <c r="T228" s="87" t="s">
        <v>1815</v>
      </c>
      <c r="U228" s="87" t="s">
        <v>471</v>
      </c>
      <c r="V228" s="139">
        <v>44433.64435185185</v>
      </c>
      <c r="W228" s="131">
        <f t="shared" ca="1" si="13"/>
        <v>1</v>
      </c>
      <c r="X228" s="133" t="str">
        <f t="shared" si="14"/>
        <v>PROBABLE</v>
      </c>
      <c r="Y228" s="132" t="str">
        <f t="shared" si="15"/>
        <v>Provisión Contable</v>
      </c>
      <c r="Z228" s="85">
        <v>6439488</v>
      </c>
      <c r="AA228" s="84" t="s">
        <v>394</v>
      </c>
      <c r="AB228" s="84" t="s">
        <v>1821</v>
      </c>
      <c r="AC228" s="142" t="s">
        <v>2129</v>
      </c>
      <c r="AF228" s="84" t="s">
        <v>1819</v>
      </c>
      <c r="AI228" s="84" t="s">
        <v>1819</v>
      </c>
    </row>
    <row r="229" spans="1:35" ht="39.950000000000003" customHeight="1" x14ac:dyDescent="0.3">
      <c r="A229" s="84" t="s">
        <v>1924</v>
      </c>
      <c r="B229" s="84" t="s">
        <v>1935</v>
      </c>
      <c r="C229" s="84" t="s">
        <v>921</v>
      </c>
      <c r="D229" s="84" t="s">
        <v>925</v>
      </c>
      <c r="E229" s="88">
        <v>44404</v>
      </c>
      <c r="F229" s="136" t="str">
        <f t="shared" ca="1" si="16"/>
        <v>Este Año</v>
      </c>
      <c r="G229" s="141" t="s">
        <v>1946</v>
      </c>
      <c r="H229" s="125" t="s">
        <v>111</v>
      </c>
      <c r="I229" s="84" t="s">
        <v>11</v>
      </c>
      <c r="J229" s="84" t="s">
        <v>1953</v>
      </c>
      <c r="K229" s="84" t="s">
        <v>1301</v>
      </c>
      <c r="L229" s="84" t="s">
        <v>1958</v>
      </c>
      <c r="M229" s="84" t="s">
        <v>1959</v>
      </c>
      <c r="N229" s="84" t="s">
        <v>1809</v>
      </c>
      <c r="O229" s="85">
        <v>48570800</v>
      </c>
      <c r="P229" s="85">
        <v>48784421.523740001</v>
      </c>
      <c r="Q229" s="87" t="s">
        <v>1815</v>
      </c>
      <c r="R229" s="87" t="s">
        <v>1817</v>
      </c>
      <c r="S229" s="87" t="s">
        <v>1816</v>
      </c>
      <c r="T229" s="87" t="s">
        <v>1815</v>
      </c>
      <c r="U229" s="87" t="s">
        <v>471</v>
      </c>
      <c r="V229" s="139">
        <v>44417.631655092591</v>
      </c>
      <c r="W229" s="131">
        <f t="shared" ca="1" si="13"/>
        <v>1</v>
      </c>
      <c r="X229" s="133" t="str">
        <f t="shared" si="14"/>
        <v>PROBABLE</v>
      </c>
      <c r="Y229" s="132" t="str">
        <f t="shared" si="15"/>
        <v>Provisión Contable</v>
      </c>
      <c r="Z229" s="85">
        <v>49402218</v>
      </c>
      <c r="AA229" s="84" t="s">
        <v>394</v>
      </c>
      <c r="AB229" s="84" t="s">
        <v>1821</v>
      </c>
      <c r="AC229" s="142" t="s">
        <v>2043</v>
      </c>
      <c r="AF229" s="84" t="s">
        <v>1819</v>
      </c>
      <c r="AI229" s="84" t="s">
        <v>1819</v>
      </c>
    </row>
    <row r="230" spans="1:35" ht="39.950000000000003" customHeight="1" x14ac:dyDescent="0.3">
      <c r="A230" s="84" t="s">
        <v>1928</v>
      </c>
      <c r="B230" s="84" t="s">
        <v>1939</v>
      </c>
      <c r="C230" s="84" t="s">
        <v>921</v>
      </c>
      <c r="D230" s="84" t="s">
        <v>923</v>
      </c>
      <c r="E230" s="88">
        <v>44425</v>
      </c>
      <c r="F230" s="136" t="str">
        <f t="shared" ca="1" si="16"/>
        <v>Este Año</v>
      </c>
      <c r="G230" s="141" t="s">
        <v>1098</v>
      </c>
      <c r="H230" s="125" t="s">
        <v>111</v>
      </c>
      <c r="I230" s="84" t="s">
        <v>11</v>
      </c>
      <c r="J230" s="84" t="s">
        <v>1976</v>
      </c>
      <c r="K230" s="84" t="s">
        <v>1311</v>
      </c>
      <c r="L230" s="84" t="s">
        <v>1966</v>
      </c>
      <c r="M230" s="84" t="s">
        <v>1967</v>
      </c>
      <c r="N230" s="84" t="s">
        <v>149</v>
      </c>
      <c r="P230" s="85">
        <v>10949541.481776999</v>
      </c>
      <c r="Q230" s="87" t="s">
        <v>1819</v>
      </c>
      <c r="R230" s="87" t="s">
        <v>1819</v>
      </c>
      <c r="S230" s="87" t="s">
        <v>1819</v>
      </c>
      <c r="T230" s="87" t="s">
        <v>1819</v>
      </c>
      <c r="U230" s="87" t="s">
        <v>1819</v>
      </c>
      <c r="V230" s="139"/>
      <c r="W230" s="131" t="str">
        <f t="shared" ca="1" si="13"/>
        <v xml:space="preserve"> </v>
      </c>
      <c r="X230" s="133" t="str">
        <f t="shared" si="14"/>
        <v>REMOTO</v>
      </c>
      <c r="Y230" s="132" t="str">
        <f t="shared" si="15"/>
        <v>No se registra</v>
      </c>
      <c r="AA230" s="84" t="s">
        <v>394</v>
      </c>
      <c r="AB230" s="84" t="s">
        <v>1821</v>
      </c>
      <c r="AC230" s="142" t="s">
        <v>2005</v>
      </c>
      <c r="AF230" s="84" t="s">
        <v>1819</v>
      </c>
      <c r="AI230" s="84" t="s">
        <v>1819</v>
      </c>
    </row>
    <row r="231" spans="1:35" ht="39.950000000000003" customHeight="1" x14ac:dyDescent="0.3">
      <c r="A231" s="84" t="s">
        <v>1929</v>
      </c>
      <c r="B231" s="84" t="s">
        <v>1940</v>
      </c>
      <c r="C231" s="84" t="s">
        <v>921</v>
      </c>
      <c r="D231" s="84" t="s">
        <v>925</v>
      </c>
      <c r="E231" s="88">
        <v>44431</v>
      </c>
      <c r="F231" s="136" t="str">
        <f t="shared" ca="1" si="16"/>
        <v>Este Año</v>
      </c>
      <c r="G231" s="141" t="s">
        <v>1949</v>
      </c>
      <c r="H231" s="125" t="s">
        <v>111</v>
      </c>
      <c r="I231" s="84" t="s">
        <v>11</v>
      </c>
      <c r="J231" s="84" t="s">
        <v>1257</v>
      </c>
      <c r="K231" s="84" t="s">
        <v>1320</v>
      </c>
      <c r="L231" s="84" t="s">
        <v>1968</v>
      </c>
      <c r="M231" s="84" t="s">
        <v>1969</v>
      </c>
      <c r="N231" s="84" t="s">
        <v>149</v>
      </c>
      <c r="P231" s="85">
        <v>8549760</v>
      </c>
      <c r="Q231" s="87" t="s">
        <v>1815</v>
      </c>
      <c r="R231" s="87" t="s">
        <v>1817</v>
      </c>
      <c r="S231" s="87" t="s">
        <v>1816</v>
      </c>
      <c r="T231" s="87" t="s">
        <v>1815</v>
      </c>
      <c r="U231" s="87" t="s">
        <v>471</v>
      </c>
      <c r="V231" s="139">
        <v>44433.639189814814</v>
      </c>
      <c r="W231" s="131">
        <f t="shared" ca="1" si="13"/>
        <v>1</v>
      </c>
      <c r="X231" s="133" t="str">
        <f t="shared" si="14"/>
        <v>PROBABLE</v>
      </c>
      <c r="Y231" s="132" t="str">
        <f t="shared" si="15"/>
        <v>Provisión Contable</v>
      </c>
      <c r="Z231" s="85">
        <v>24448506</v>
      </c>
      <c r="AA231" s="84" t="s">
        <v>394</v>
      </c>
      <c r="AB231" s="84" t="s">
        <v>1821</v>
      </c>
      <c r="AC231" s="142" t="s">
        <v>2130</v>
      </c>
      <c r="AF231" s="84" t="s">
        <v>1819</v>
      </c>
      <c r="AI231" s="84" t="s">
        <v>1819</v>
      </c>
    </row>
    <row r="232" spans="1:35" ht="39.950000000000003" customHeight="1" x14ac:dyDescent="0.3">
      <c r="A232" s="84" t="s">
        <v>1930</v>
      </c>
      <c r="B232" s="84" t="s">
        <v>1941</v>
      </c>
      <c r="C232" s="84" t="s">
        <v>921</v>
      </c>
      <c r="D232" s="84" t="s">
        <v>924</v>
      </c>
      <c r="E232" s="88">
        <v>44441</v>
      </c>
      <c r="F232" s="136" t="str">
        <f t="shared" ca="1" si="16"/>
        <v>Este Año</v>
      </c>
      <c r="G232" s="141" t="s">
        <v>1950</v>
      </c>
      <c r="H232" s="125" t="s">
        <v>111</v>
      </c>
      <c r="I232" s="84" t="s">
        <v>11</v>
      </c>
      <c r="J232" s="84" t="s">
        <v>1271</v>
      </c>
      <c r="K232" s="84" t="s">
        <v>1301</v>
      </c>
      <c r="L232" s="84" t="s">
        <v>1547</v>
      </c>
      <c r="M232" s="84" t="s">
        <v>1775</v>
      </c>
      <c r="N232" s="84" t="s">
        <v>287</v>
      </c>
      <c r="P232" s="85">
        <v>16121491</v>
      </c>
      <c r="Q232" s="87" t="s">
        <v>1819</v>
      </c>
      <c r="R232" s="87" t="s">
        <v>1819</v>
      </c>
      <c r="S232" s="87" t="s">
        <v>1819</v>
      </c>
      <c r="T232" s="87" t="s">
        <v>1819</v>
      </c>
      <c r="U232" s="87" t="s">
        <v>1819</v>
      </c>
      <c r="V232" s="139"/>
      <c r="W232" s="131" t="str">
        <f t="shared" ca="1" si="13"/>
        <v xml:space="preserve"> </v>
      </c>
      <c r="X232" s="133" t="str">
        <f t="shared" si="14"/>
        <v>REMOTO</v>
      </c>
      <c r="Y232" s="132" t="str">
        <f t="shared" si="15"/>
        <v>No se registra</v>
      </c>
      <c r="AA232" s="84" t="s">
        <v>394</v>
      </c>
      <c r="AB232" s="84" t="s">
        <v>1821</v>
      </c>
      <c r="AC232" s="142" t="s">
        <v>2131</v>
      </c>
      <c r="AF232" s="84" t="s">
        <v>1819</v>
      </c>
      <c r="AI232" s="84" t="s">
        <v>1819</v>
      </c>
    </row>
    <row r="233" spans="1:35" ht="39.950000000000003" customHeight="1" x14ac:dyDescent="0.3">
      <c r="A233" s="84" t="s">
        <v>1931</v>
      </c>
      <c r="B233" s="84" t="s">
        <v>1942</v>
      </c>
      <c r="C233" s="84" t="s">
        <v>921</v>
      </c>
      <c r="D233" s="84" t="s">
        <v>924</v>
      </c>
      <c r="E233" s="88">
        <v>44408</v>
      </c>
      <c r="F233" s="136" t="str">
        <f t="shared" ca="1" si="16"/>
        <v>Este Año</v>
      </c>
      <c r="G233" s="141" t="s">
        <v>1951</v>
      </c>
      <c r="H233" s="125" t="s">
        <v>111</v>
      </c>
      <c r="I233" s="84" t="s">
        <v>11</v>
      </c>
      <c r="J233" s="84" t="s">
        <v>1955</v>
      </c>
      <c r="K233" s="84" t="s">
        <v>1336</v>
      </c>
      <c r="L233" s="84" t="s">
        <v>1970</v>
      </c>
      <c r="M233" s="84" t="s">
        <v>1971</v>
      </c>
      <c r="N233" s="84" t="s">
        <v>149</v>
      </c>
      <c r="P233" s="85">
        <v>23909598</v>
      </c>
      <c r="Q233" s="87" t="s">
        <v>1819</v>
      </c>
      <c r="R233" s="87" t="s">
        <v>1819</v>
      </c>
      <c r="S233" s="87" t="s">
        <v>1819</v>
      </c>
      <c r="T233" s="87" t="s">
        <v>1819</v>
      </c>
      <c r="U233" s="87" t="s">
        <v>1819</v>
      </c>
      <c r="V233" s="139"/>
      <c r="W233" s="131" t="str">
        <f t="shared" ca="1" si="13"/>
        <v xml:space="preserve"> </v>
      </c>
      <c r="X233" s="133" t="str">
        <f t="shared" si="14"/>
        <v>REMOTO</v>
      </c>
      <c r="Y233" s="132" t="str">
        <f t="shared" si="15"/>
        <v>No se registra</v>
      </c>
      <c r="AA233" s="84" t="s">
        <v>394</v>
      </c>
      <c r="AB233" s="84" t="s">
        <v>1821</v>
      </c>
      <c r="AC233" s="142" t="s">
        <v>2006</v>
      </c>
      <c r="AF233" s="84" t="s">
        <v>1819</v>
      </c>
      <c r="AI233" s="84" t="s">
        <v>1819</v>
      </c>
    </row>
    <row r="234" spans="1:35" ht="39.950000000000003" customHeight="1" x14ac:dyDescent="0.3">
      <c r="A234" s="84" t="s">
        <v>2048</v>
      </c>
      <c r="B234" s="84" t="s">
        <v>2055</v>
      </c>
      <c r="C234" s="84" t="s">
        <v>921</v>
      </c>
      <c r="D234" s="84" t="s">
        <v>926</v>
      </c>
      <c r="E234" s="88">
        <v>44454</v>
      </c>
      <c r="F234" s="136" t="str">
        <f t="shared" ca="1" si="16"/>
        <v>Este Año</v>
      </c>
      <c r="G234" s="141" t="s">
        <v>2062</v>
      </c>
      <c r="H234" s="125" t="s">
        <v>111</v>
      </c>
      <c r="I234" s="84" t="s">
        <v>11</v>
      </c>
      <c r="J234" s="84" t="s">
        <v>2066</v>
      </c>
      <c r="K234" s="84" t="s">
        <v>1304</v>
      </c>
      <c r="L234" s="84" t="s">
        <v>2074</v>
      </c>
      <c r="M234" s="84" t="s">
        <v>2075</v>
      </c>
      <c r="N234" s="84" t="s">
        <v>149</v>
      </c>
      <c r="P234" s="85">
        <v>14527831.749825001</v>
      </c>
      <c r="Q234" s="87" t="s">
        <v>1815</v>
      </c>
      <c r="R234" s="87" t="s">
        <v>1816</v>
      </c>
      <c r="S234" s="87" t="s">
        <v>1816</v>
      </c>
      <c r="T234" s="87" t="s">
        <v>1818</v>
      </c>
      <c r="U234" s="87" t="s">
        <v>471</v>
      </c>
      <c r="V234" s="139">
        <v>44468.643865740742</v>
      </c>
      <c r="W234" s="131">
        <f t="shared" ca="1" si="13"/>
        <v>1</v>
      </c>
      <c r="X234" s="133" t="str">
        <f t="shared" si="14"/>
        <v>PROBABLE</v>
      </c>
      <c r="Y234" s="132" t="str">
        <f t="shared" si="15"/>
        <v>Provisión Contable</v>
      </c>
      <c r="Z234" s="85">
        <v>15614814</v>
      </c>
      <c r="AA234" s="84" t="s">
        <v>394</v>
      </c>
      <c r="AB234" s="84" t="s">
        <v>1821</v>
      </c>
      <c r="AC234" s="142" t="s">
        <v>2132</v>
      </c>
      <c r="AF234" s="84" t="s">
        <v>1819</v>
      </c>
      <c r="AI234" s="84" t="s">
        <v>1819</v>
      </c>
    </row>
    <row r="235" spans="1:35" ht="39.950000000000003" customHeight="1" x14ac:dyDescent="0.3">
      <c r="A235" s="84" t="s">
        <v>1923</v>
      </c>
      <c r="B235" s="84" t="s">
        <v>1934</v>
      </c>
      <c r="C235" s="84" t="s">
        <v>921</v>
      </c>
      <c r="D235" s="84" t="s">
        <v>926</v>
      </c>
      <c r="E235" s="88">
        <v>44403</v>
      </c>
      <c r="F235" s="136" t="str">
        <f t="shared" ca="1" si="16"/>
        <v>Este Año</v>
      </c>
      <c r="G235" s="141" t="s">
        <v>1945</v>
      </c>
      <c r="H235" s="125" t="s">
        <v>111</v>
      </c>
      <c r="I235" s="84" t="s">
        <v>11</v>
      </c>
      <c r="J235" s="84" t="s">
        <v>1974</v>
      </c>
      <c r="K235" s="84" t="s">
        <v>1302</v>
      </c>
      <c r="L235" s="84" t="s">
        <v>1514</v>
      </c>
      <c r="M235" s="84" t="s">
        <v>1742</v>
      </c>
      <c r="N235" s="84" t="s">
        <v>287</v>
      </c>
      <c r="P235" s="85">
        <v>12799130</v>
      </c>
      <c r="Q235" s="87" t="s">
        <v>1815</v>
      </c>
      <c r="R235" s="87" t="s">
        <v>1816</v>
      </c>
      <c r="S235" s="87" t="s">
        <v>1816</v>
      </c>
      <c r="T235" s="87" t="s">
        <v>1818</v>
      </c>
      <c r="U235" s="87" t="s">
        <v>471</v>
      </c>
      <c r="V235" s="139">
        <v>44453.631828703707</v>
      </c>
      <c r="W235" s="131">
        <f t="shared" ca="1" si="13"/>
        <v>1</v>
      </c>
      <c r="X235" s="133" t="str">
        <f t="shared" si="14"/>
        <v>PROBABLE</v>
      </c>
      <c r="Y235" s="132" t="str">
        <f t="shared" si="15"/>
        <v>Provisión Contable</v>
      </c>
      <c r="Z235" s="85">
        <v>13785705</v>
      </c>
      <c r="AA235" s="84" t="s">
        <v>394</v>
      </c>
      <c r="AB235" s="84" t="s">
        <v>1821</v>
      </c>
      <c r="AC235" s="142" t="s">
        <v>2004</v>
      </c>
      <c r="AF235" s="84" t="s">
        <v>1819</v>
      </c>
      <c r="AI235" s="84" t="s">
        <v>1819</v>
      </c>
    </row>
    <row r="236" spans="1:35" ht="39.950000000000003" customHeight="1" x14ac:dyDescent="0.3">
      <c r="A236" s="84" t="s">
        <v>2049</v>
      </c>
      <c r="B236" s="84" t="s">
        <v>2056</v>
      </c>
      <c r="C236" s="84" t="s">
        <v>921</v>
      </c>
      <c r="D236" s="84" t="s">
        <v>924</v>
      </c>
      <c r="E236" s="88">
        <v>44414</v>
      </c>
      <c r="F236" s="136" t="str">
        <f t="shared" ca="1" si="16"/>
        <v>Este Año</v>
      </c>
      <c r="G236" s="141" t="s">
        <v>2063</v>
      </c>
      <c r="H236" s="125" t="s">
        <v>111</v>
      </c>
      <c r="I236" s="84" t="s">
        <v>11</v>
      </c>
      <c r="J236" s="84" t="s">
        <v>2067</v>
      </c>
      <c r="K236" s="84" t="s">
        <v>1304</v>
      </c>
      <c r="L236" s="84" t="s">
        <v>2076</v>
      </c>
      <c r="M236" s="84" t="s">
        <v>2077</v>
      </c>
      <c r="N236" s="84" t="s">
        <v>149</v>
      </c>
      <c r="P236" s="85">
        <v>10583986</v>
      </c>
      <c r="Q236" s="87" t="s">
        <v>1819</v>
      </c>
      <c r="R236" s="87" t="s">
        <v>1819</v>
      </c>
      <c r="S236" s="87" t="s">
        <v>1819</v>
      </c>
      <c r="T236" s="87" t="s">
        <v>1819</v>
      </c>
      <c r="U236" s="87" t="s">
        <v>1819</v>
      </c>
      <c r="V236" s="139"/>
      <c r="W236" s="131" t="str">
        <f t="shared" ca="1" si="13"/>
        <v xml:space="preserve"> </v>
      </c>
      <c r="X236" s="133" t="str">
        <f t="shared" si="14"/>
        <v>REMOTO</v>
      </c>
      <c r="Y236" s="132" t="str">
        <f t="shared" si="15"/>
        <v>No se registra</v>
      </c>
      <c r="AA236" s="84" t="s">
        <v>394</v>
      </c>
      <c r="AB236" s="84" t="s">
        <v>1821</v>
      </c>
      <c r="AC236" s="142" t="s">
        <v>2133</v>
      </c>
      <c r="AF236" s="84" t="s">
        <v>1819</v>
      </c>
      <c r="AI236" s="84" t="s">
        <v>1819</v>
      </c>
    </row>
    <row r="237" spans="1:35" ht="39.950000000000003" customHeight="1" x14ac:dyDescent="0.3">
      <c r="A237" s="84" t="s">
        <v>2050</v>
      </c>
      <c r="B237" s="84" t="s">
        <v>2057</v>
      </c>
      <c r="C237" s="84" t="s">
        <v>921</v>
      </c>
      <c r="D237" s="84" t="s">
        <v>924</v>
      </c>
      <c r="E237" s="88">
        <v>44467</v>
      </c>
      <c r="F237" s="136" t="str">
        <f t="shared" ca="1" si="16"/>
        <v>Este Año</v>
      </c>
      <c r="G237" s="141" t="s">
        <v>2064</v>
      </c>
      <c r="H237" s="125" t="s">
        <v>111</v>
      </c>
      <c r="I237" s="84" t="s">
        <v>11</v>
      </c>
      <c r="J237" s="84" t="s">
        <v>2068</v>
      </c>
      <c r="K237" s="84" t="s">
        <v>1301</v>
      </c>
      <c r="L237" s="84" t="s">
        <v>2078</v>
      </c>
      <c r="M237" s="84" t="s">
        <v>2079</v>
      </c>
      <c r="N237" s="84" t="s">
        <v>2080</v>
      </c>
      <c r="O237" s="85">
        <v>45295865</v>
      </c>
      <c r="P237" s="85">
        <v>45295865</v>
      </c>
      <c r="Q237" s="87" t="s">
        <v>1819</v>
      </c>
      <c r="R237" s="87" t="s">
        <v>1819</v>
      </c>
      <c r="S237" s="87" t="s">
        <v>1819</v>
      </c>
      <c r="T237" s="87" t="s">
        <v>1819</v>
      </c>
      <c r="U237" s="87" t="s">
        <v>1819</v>
      </c>
      <c r="V237" s="139"/>
      <c r="W237" s="131" t="str">
        <f t="shared" ca="1" si="13"/>
        <v xml:space="preserve"> </v>
      </c>
      <c r="X237" s="133" t="str">
        <f t="shared" si="14"/>
        <v>REMOTO</v>
      </c>
      <c r="Y237" s="132" t="str">
        <f t="shared" si="15"/>
        <v>No se registra</v>
      </c>
      <c r="AA237" s="84" t="s">
        <v>394</v>
      </c>
      <c r="AB237" s="84" t="s">
        <v>1821</v>
      </c>
      <c r="AC237" s="142" t="s">
        <v>2134</v>
      </c>
      <c r="AF237" s="84" t="s">
        <v>1819</v>
      </c>
      <c r="AI237" s="84" t="s">
        <v>1819</v>
      </c>
    </row>
    <row r="238" spans="1:35" ht="39.950000000000003" customHeight="1" x14ac:dyDescent="0.3">
      <c r="A238" s="84" t="s">
        <v>2051</v>
      </c>
      <c r="B238" s="84" t="s">
        <v>2058</v>
      </c>
      <c r="C238" s="84" t="s">
        <v>921</v>
      </c>
      <c r="D238" s="84" t="s">
        <v>925</v>
      </c>
      <c r="E238" s="88">
        <v>44441</v>
      </c>
      <c r="F238" s="136" t="str">
        <f t="shared" ca="1" si="16"/>
        <v>Este Año</v>
      </c>
      <c r="G238" s="141" t="s">
        <v>2065</v>
      </c>
      <c r="H238" s="125" t="s">
        <v>111</v>
      </c>
      <c r="I238" s="84" t="s">
        <v>11</v>
      </c>
      <c r="J238" s="84" t="s">
        <v>2069</v>
      </c>
      <c r="K238" s="84" t="s">
        <v>1325</v>
      </c>
      <c r="L238" s="84" t="s">
        <v>2081</v>
      </c>
      <c r="M238" s="84" t="s">
        <v>2082</v>
      </c>
      <c r="N238" s="84" t="s">
        <v>287</v>
      </c>
      <c r="P238" s="85">
        <v>14464216</v>
      </c>
      <c r="Q238" s="87" t="s">
        <v>1819</v>
      </c>
      <c r="R238" s="87" t="s">
        <v>1819</v>
      </c>
      <c r="S238" s="87" t="s">
        <v>1819</v>
      </c>
      <c r="T238" s="87" t="s">
        <v>1819</v>
      </c>
      <c r="U238" s="87" t="s">
        <v>1819</v>
      </c>
      <c r="V238" s="139"/>
      <c r="W238" s="131" t="str">
        <f t="shared" ca="1" si="13"/>
        <v xml:space="preserve"> </v>
      </c>
      <c r="X238" s="133" t="str">
        <f t="shared" si="14"/>
        <v>REMOTO</v>
      </c>
      <c r="Y238" s="132" t="str">
        <f t="shared" si="15"/>
        <v>No se registra</v>
      </c>
      <c r="AA238" s="84" t="s">
        <v>394</v>
      </c>
      <c r="AB238" s="84" t="s">
        <v>1821</v>
      </c>
      <c r="AC238" s="142" t="s">
        <v>2135</v>
      </c>
      <c r="AF238" s="84" t="s">
        <v>1819</v>
      </c>
      <c r="AI238" s="84" t="s">
        <v>1819</v>
      </c>
    </row>
    <row r="239" spans="1:35" ht="39.950000000000003" customHeight="1" x14ac:dyDescent="0.3">
      <c r="A239" s="84" t="s">
        <v>2052</v>
      </c>
      <c r="B239" s="84" t="s">
        <v>2059</v>
      </c>
      <c r="C239" s="84" t="s">
        <v>921</v>
      </c>
      <c r="D239" s="84" t="s">
        <v>925</v>
      </c>
      <c r="E239" s="88">
        <v>41295</v>
      </c>
      <c r="F239" s="136" t="str">
        <f t="shared" ca="1" si="16"/>
        <v>Mas de dos Años</v>
      </c>
      <c r="G239" s="141" t="s">
        <v>1104</v>
      </c>
      <c r="H239" s="125" t="s">
        <v>111</v>
      </c>
      <c r="I239" s="84" t="s">
        <v>11</v>
      </c>
      <c r="J239" s="84" t="s">
        <v>1229</v>
      </c>
      <c r="K239" s="84" t="s">
        <v>1301</v>
      </c>
      <c r="L239" s="84" t="s">
        <v>2083</v>
      </c>
      <c r="M239" s="84" t="s">
        <v>2084</v>
      </c>
      <c r="N239" s="84" t="s">
        <v>1809</v>
      </c>
      <c r="O239" s="85">
        <v>10516744</v>
      </c>
      <c r="P239" s="85">
        <v>10929514.117172001</v>
      </c>
      <c r="Q239" s="87" t="s">
        <v>1815</v>
      </c>
      <c r="R239" s="87" t="s">
        <v>1817</v>
      </c>
      <c r="S239" s="87" t="s">
        <v>1816</v>
      </c>
      <c r="T239" s="87" t="s">
        <v>1815</v>
      </c>
      <c r="U239" s="87" t="s">
        <v>471</v>
      </c>
      <c r="V239" s="139">
        <v>44468.570833333331</v>
      </c>
      <c r="W239" s="131">
        <f t="shared" ca="1" si="13"/>
        <v>1</v>
      </c>
      <c r="X239" s="133" t="str">
        <f t="shared" si="14"/>
        <v>PROBABLE</v>
      </c>
      <c r="Y239" s="132" t="str">
        <f t="shared" si="15"/>
        <v>Provisión Contable</v>
      </c>
      <c r="Z239" s="85">
        <v>10788121</v>
      </c>
      <c r="AA239" s="84" t="s">
        <v>394</v>
      </c>
      <c r="AB239" s="84" t="s">
        <v>1821</v>
      </c>
      <c r="AC239" s="142" t="s">
        <v>2136</v>
      </c>
      <c r="AF239" s="84" t="s">
        <v>1819</v>
      </c>
      <c r="AI239" s="84" t="s">
        <v>1819</v>
      </c>
    </row>
    <row r="240" spans="1:35" ht="39.950000000000003" customHeight="1" x14ac:dyDescent="0.3">
      <c r="A240" s="84" t="s">
        <v>2053</v>
      </c>
      <c r="B240" s="84" t="s">
        <v>2060</v>
      </c>
      <c r="C240" s="84" t="s">
        <v>921</v>
      </c>
      <c r="D240" s="84" t="s">
        <v>926</v>
      </c>
      <c r="E240" s="88">
        <v>44461</v>
      </c>
      <c r="F240" s="136" t="str">
        <f t="shared" ca="1" si="16"/>
        <v>Este Año</v>
      </c>
      <c r="G240" s="141" t="s">
        <v>1096</v>
      </c>
      <c r="H240" s="125" t="s">
        <v>111</v>
      </c>
      <c r="I240" s="84" t="s">
        <v>11</v>
      </c>
      <c r="J240" s="84" t="s">
        <v>2070</v>
      </c>
      <c r="K240" s="84" t="s">
        <v>1304</v>
      </c>
      <c r="L240" s="84" t="s">
        <v>2085</v>
      </c>
      <c r="M240" s="84" t="s">
        <v>2086</v>
      </c>
      <c r="N240" s="84" t="s">
        <v>149</v>
      </c>
      <c r="O240" s="85">
        <v>14464216</v>
      </c>
      <c r="P240" s="85">
        <v>14464216</v>
      </c>
      <c r="Q240" s="87" t="s">
        <v>1815</v>
      </c>
      <c r="R240" s="87" t="s">
        <v>1816</v>
      </c>
      <c r="S240" s="87" t="s">
        <v>1816</v>
      </c>
      <c r="T240" s="87" t="s">
        <v>1818</v>
      </c>
      <c r="U240" s="87" t="s">
        <v>471</v>
      </c>
      <c r="V240" s="139">
        <v>44468.660543981481</v>
      </c>
      <c r="W240" s="131">
        <f t="shared" ca="1" si="13"/>
        <v>1</v>
      </c>
      <c r="X240" s="133" t="str">
        <f t="shared" si="14"/>
        <v>PROBABLE</v>
      </c>
      <c r="Y240" s="132" t="str">
        <f t="shared" si="15"/>
        <v>Provisión Contable</v>
      </c>
      <c r="Z240" s="85">
        <v>15580966</v>
      </c>
      <c r="AA240" s="84" t="s">
        <v>394</v>
      </c>
      <c r="AB240" s="84" t="s">
        <v>1821</v>
      </c>
      <c r="AC240" s="142" t="s">
        <v>2137</v>
      </c>
      <c r="AF240" s="84" t="s">
        <v>1819</v>
      </c>
      <c r="AI240" s="84" t="s">
        <v>1819</v>
      </c>
    </row>
    <row r="241" spans="1:35" ht="39.950000000000003" customHeight="1" x14ac:dyDescent="0.3">
      <c r="A241" s="84" t="s">
        <v>2054</v>
      </c>
      <c r="B241" s="84" t="s">
        <v>2061</v>
      </c>
      <c r="C241" s="84" t="s">
        <v>921</v>
      </c>
      <c r="D241" s="84" t="s">
        <v>926</v>
      </c>
      <c r="E241" s="88">
        <v>44463</v>
      </c>
      <c r="F241" s="136" t="str">
        <f t="shared" ca="1" si="16"/>
        <v>Este Año</v>
      </c>
      <c r="G241" s="141" t="s">
        <v>1096</v>
      </c>
      <c r="H241" s="125" t="s">
        <v>111</v>
      </c>
      <c r="I241" s="84" t="s">
        <v>11</v>
      </c>
      <c r="J241" s="84" t="s">
        <v>2071</v>
      </c>
      <c r="K241" s="84" t="s">
        <v>2087</v>
      </c>
      <c r="L241" s="84" t="s">
        <v>2088</v>
      </c>
      <c r="M241" s="84" t="s">
        <v>2089</v>
      </c>
      <c r="N241" s="84" t="s">
        <v>149</v>
      </c>
      <c r="O241" s="85">
        <v>17994002</v>
      </c>
      <c r="P241" s="85">
        <v>17994002</v>
      </c>
      <c r="Q241" s="87" t="s">
        <v>1815</v>
      </c>
      <c r="R241" s="87" t="s">
        <v>1816</v>
      </c>
      <c r="S241" s="87" t="s">
        <v>1816</v>
      </c>
      <c r="T241" s="87" t="s">
        <v>1818</v>
      </c>
      <c r="U241" s="87" t="s">
        <v>471</v>
      </c>
      <c r="V241" s="139">
        <v>44468.784861111111</v>
      </c>
      <c r="W241" s="131">
        <f t="shared" ca="1" si="13"/>
        <v>1</v>
      </c>
      <c r="X241" s="133" t="str">
        <f t="shared" si="14"/>
        <v>PROBABLE</v>
      </c>
      <c r="Y241" s="132" t="str">
        <f t="shared" si="15"/>
        <v>Provisión Contable</v>
      </c>
      <c r="Z241" s="85">
        <v>19375891</v>
      </c>
      <c r="AA241" s="84" t="s">
        <v>394</v>
      </c>
      <c r="AB241" s="84" t="s">
        <v>1821</v>
      </c>
      <c r="AC241" s="142" t="s">
        <v>2137</v>
      </c>
      <c r="AF241" s="84" t="s">
        <v>1819</v>
      </c>
      <c r="AI241" s="84" t="s">
        <v>1819</v>
      </c>
    </row>
    <row r="242" spans="1:35" ht="39.950000000000003" customHeight="1" x14ac:dyDescent="0.3">
      <c r="A242" s="84" t="s">
        <v>691</v>
      </c>
      <c r="B242" s="84" t="s">
        <v>897</v>
      </c>
      <c r="C242" s="84" t="s">
        <v>921</v>
      </c>
      <c r="D242" s="84" t="s">
        <v>924</v>
      </c>
      <c r="E242" s="88">
        <v>43670</v>
      </c>
      <c r="F242" s="136" t="str">
        <f t="shared" ca="1" si="16"/>
        <v>Mas de dos Años</v>
      </c>
      <c r="G242" s="141" t="s">
        <v>1114</v>
      </c>
      <c r="H242" s="125" t="s">
        <v>111</v>
      </c>
      <c r="I242" s="84" t="s">
        <v>11</v>
      </c>
      <c r="J242" s="84" t="s">
        <v>1287</v>
      </c>
      <c r="K242" s="84" t="s">
        <v>1340</v>
      </c>
      <c r="L242" s="84" t="s">
        <v>1550</v>
      </c>
      <c r="M242" s="84" t="s">
        <v>1778</v>
      </c>
      <c r="N242" s="84" t="s">
        <v>149</v>
      </c>
      <c r="O242" s="85">
        <v>2906890</v>
      </c>
      <c r="P242" s="85">
        <v>3095524.018435</v>
      </c>
      <c r="Q242" s="87" t="s">
        <v>1815</v>
      </c>
      <c r="R242" s="87" t="s">
        <v>1817</v>
      </c>
      <c r="S242" s="87" t="s">
        <v>1817</v>
      </c>
      <c r="T242" s="87" t="s">
        <v>1817</v>
      </c>
      <c r="U242" s="87" t="s">
        <v>471</v>
      </c>
      <c r="V242" s="139">
        <v>44364.612453703703</v>
      </c>
      <c r="W242" s="131">
        <f t="shared" ca="1" si="13"/>
        <v>1</v>
      </c>
      <c r="X242" s="133" t="str">
        <f t="shared" si="14"/>
        <v>PROBABLE</v>
      </c>
      <c r="Y242" s="132" t="str">
        <f t="shared" si="15"/>
        <v>Provisión Contable</v>
      </c>
      <c r="Z242" s="85">
        <v>2913137</v>
      </c>
      <c r="AA242" s="84" t="s">
        <v>394</v>
      </c>
      <c r="AB242" s="84" t="s">
        <v>1821</v>
      </c>
      <c r="AC242" s="142" t="s">
        <v>1827</v>
      </c>
      <c r="AF242" s="84" t="s">
        <v>1819</v>
      </c>
      <c r="AI242" s="84" t="s">
        <v>1819</v>
      </c>
    </row>
    <row r="243" spans="1:35" ht="39.950000000000003" customHeight="1" x14ac:dyDescent="0.3">
      <c r="A243" s="84" t="s">
        <v>694</v>
      </c>
      <c r="B243" s="84" t="s">
        <v>900</v>
      </c>
      <c r="C243" s="84" t="s">
        <v>921</v>
      </c>
      <c r="D243" s="84" t="s">
        <v>924</v>
      </c>
      <c r="E243" s="88">
        <v>44211</v>
      </c>
      <c r="F243" s="136" t="str">
        <f t="shared" ca="1" si="16"/>
        <v>Este Año</v>
      </c>
      <c r="G243" s="141" t="s">
        <v>1117</v>
      </c>
      <c r="H243" s="125" t="s">
        <v>111</v>
      </c>
      <c r="I243" s="84" t="s">
        <v>11</v>
      </c>
      <c r="J243" s="84" t="s">
        <v>1289</v>
      </c>
      <c r="K243" s="84" t="s">
        <v>1303</v>
      </c>
      <c r="L243" s="84" t="s">
        <v>1553</v>
      </c>
      <c r="M243" s="84" t="s">
        <v>1781</v>
      </c>
      <c r="N243" s="84" t="s">
        <v>1808</v>
      </c>
      <c r="P243" s="85">
        <v>7363512.1036710003</v>
      </c>
      <c r="Q243" s="87" t="s">
        <v>1815</v>
      </c>
      <c r="R243" s="87" t="s">
        <v>1816</v>
      </c>
      <c r="S243" s="87" t="s">
        <v>1816</v>
      </c>
      <c r="T243" s="87" t="s">
        <v>1817</v>
      </c>
      <c r="U243" s="87" t="s">
        <v>471</v>
      </c>
      <c r="V243" s="139">
        <v>44357.97515046296</v>
      </c>
      <c r="W243" s="131">
        <f t="shared" ca="1" si="13"/>
        <v>1</v>
      </c>
      <c r="X243" s="133" t="str">
        <f t="shared" si="14"/>
        <v>PROBABLE</v>
      </c>
      <c r="Y243" s="132" t="str">
        <f t="shared" si="15"/>
        <v>Provisión Contable</v>
      </c>
      <c r="Z243" s="85">
        <v>6846440</v>
      </c>
      <c r="AA243" s="84" t="s">
        <v>394</v>
      </c>
      <c r="AB243" s="84" t="s">
        <v>1821</v>
      </c>
      <c r="AC243" s="142" t="s">
        <v>1910</v>
      </c>
      <c r="AF243" s="84" t="s">
        <v>1819</v>
      </c>
      <c r="AI243" s="84" t="s">
        <v>1819</v>
      </c>
    </row>
    <row r="244" spans="1:35" ht="39.950000000000003" customHeight="1" x14ac:dyDescent="0.3">
      <c r="A244" s="84" t="s">
        <v>693</v>
      </c>
      <c r="B244" s="84" t="s">
        <v>899</v>
      </c>
      <c r="C244" s="84" t="s">
        <v>921</v>
      </c>
      <c r="D244" s="84" t="s">
        <v>924</v>
      </c>
      <c r="E244" s="88">
        <v>44166</v>
      </c>
      <c r="F244" s="136" t="str">
        <f t="shared" ca="1" si="16"/>
        <v>Año Anterior</v>
      </c>
      <c r="G244" s="141" t="s">
        <v>1116</v>
      </c>
      <c r="H244" s="125" t="s">
        <v>111</v>
      </c>
      <c r="I244" s="84" t="s">
        <v>11</v>
      </c>
      <c r="J244" s="84" t="s">
        <v>1287</v>
      </c>
      <c r="K244" s="84" t="s">
        <v>1340</v>
      </c>
      <c r="L244" s="84" t="s">
        <v>1552</v>
      </c>
      <c r="M244" s="84" t="s">
        <v>1780</v>
      </c>
      <c r="N244" s="84" t="s">
        <v>1807</v>
      </c>
      <c r="P244" s="85">
        <v>9179502.8720570002</v>
      </c>
      <c r="Q244" s="87" t="s">
        <v>1815</v>
      </c>
      <c r="R244" s="87" t="s">
        <v>1817</v>
      </c>
      <c r="S244" s="87" t="s">
        <v>1816</v>
      </c>
      <c r="T244" s="87" t="s">
        <v>1818</v>
      </c>
      <c r="U244" s="87" t="s">
        <v>471</v>
      </c>
      <c r="V244" s="139">
        <v>44357.870439814818</v>
      </c>
      <c r="W244" s="131">
        <f t="shared" ca="1" si="13"/>
        <v>1</v>
      </c>
      <c r="X244" s="133" t="str">
        <f t="shared" si="14"/>
        <v>PROBABLE</v>
      </c>
      <c r="Y244" s="132" t="str">
        <f t="shared" si="15"/>
        <v>Provisión Contable</v>
      </c>
      <c r="Z244" s="85">
        <v>8512912</v>
      </c>
      <c r="AA244" s="84" t="s">
        <v>394</v>
      </c>
      <c r="AB244" s="84" t="s">
        <v>1821</v>
      </c>
      <c r="AC244" s="142" t="s">
        <v>2007</v>
      </c>
      <c r="AF244" s="84" t="s">
        <v>1819</v>
      </c>
      <c r="AI244" s="84" t="s">
        <v>1819</v>
      </c>
    </row>
    <row r="245" spans="1:35" ht="39.950000000000003" customHeight="1" x14ac:dyDescent="0.3">
      <c r="A245" s="84" t="s">
        <v>692</v>
      </c>
      <c r="B245" s="84" t="s">
        <v>898</v>
      </c>
      <c r="C245" s="84" t="s">
        <v>921</v>
      </c>
      <c r="D245" s="84" t="s">
        <v>924</v>
      </c>
      <c r="E245" s="88">
        <v>44160</v>
      </c>
      <c r="F245" s="136" t="str">
        <f t="shared" ca="1" si="16"/>
        <v>Año Anterior</v>
      </c>
      <c r="G245" s="141" t="s">
        <v>1115</v>
      </c>
      <c r="H245" s="125" t="s">
        <v>111</v>
      </c>
      <c r="I245" s="84" t="s">
        <v>11</v>
      </c>
      <c r="J245" s="84" t="s">
        <v>1288</v>
      </c>
      <c r="K245" s="84" t="s">
        <v>1317</v>
      </c>
      <c r="L245" s="84" t="s">
        <v>1551</v>
      </c>
      <c r="M245" s="84" t="s">
        <v>1779</v>
      </c>
      <c r="N245" s="84" t="s">
        <v>287</v>
      </c>
      <c r="P245" s="85">
        <v>16818021.757385001</v>
      </c>
      <c r="Q245" s="87" t="s">
        <v>1815</v>
      </c>
      <c r="R245" s="87" t="s">
        <v>1816</v>
      </c>
      <c r="S245" s="87" t="s">
        <v>1816</v>
      </c>
      <c r="T245" s="87" t="s">
        <v>1817</v>
      </c>
      <c r="U245" s="87" t="s">
        <v>471</v>
      </c>
      <c r="V245" s="139">
        <v>44357.941979166666</v>
      </c>
      <c r="W245" s="131">
        <f t="shared" ca="1" si="13"/>
        <v>1</v>
      </c>
      <c r="X245" s="133" t="str">
        <f t="shared" si="14"/>
        <v>PROBABLE</v>
      </c>
      <c r="Y245" s="132" t="str">
        <f t="shared" si="15"/>
        <v>Provisión Contable</v>
      </c>
      <c r="Z245" s="85">
        <v>15595370</v>
      </c>
      <c r="AA245" s="84" t="s">
        <v>394</v>
      </c>
      <c r="AB245" s="84" t="s">
        <v>1821</v>
      </c>
      <c r="AC245" s="142" t="s">
        <v>1909</v>
      </c>
      <c r="AF245" s="84" t="s">
        <v>1819</v>
      </c>
      <c r="AI245" s="84" t="s">
        <v>1819</v>
      </c>
    </row>
    <row r="246" spans="1:35" ht="39.950000000000003" customHeight="1" x14ac:dyDescent="0.3">
      <c r="A246" s="84" t="s">
        <v>706</v>
      </c>
      <c r="B246" s="84" t="s">
        <v>912</v>
      </c>
      <c r="C246" s="84" t="s">
        <v>922</v>
      </c>
      <c r="D246" s="84" t="s">
        <v>923</v>
      </c>
      <c r="E246" s="88">
        <v>42192</v>
      </c>
      <c r="F246" s="136" t="str">
        <f t="shared" ca="1" si="16"/>
        <v>Mas de dos Años</v>
      </c>
      <c r="G246" s="141" t="s">
        <v>1129</v>
      </c>
      <c r="H246" s="125" t="s">
        <v>111</v>
      </c>
      <c r="I246" s="84" t="s">
        <v>1144</v>
      </c>
      <c r="J246" s="84" t="s">
        <v>1291</v>
      </c>
      <c r="K246" s="84" t="s">
        <v>1303</v>
      </c>
      <c r="L246" s="84" t="s">
        <v>1556</v>
      </c>
      <c r="M246" s="84" t="s">
        <v>1784</v>
      </c>
      <c r="N246" s="84" t="s">
        <v>173</v>
      </c>
      <c r="O246" s="85">
        <v>94428245</v>
      </c>
      <c r="P246" s="85">
        <v>141949497.37161201</v>
      </c>
      <c r="Q246" s="87" t="s">
        <v>1819</v>
      </c>
      <c r="R246" s="87" t="s">
        <v>1819</v>
      </c>
      <c r="S246" s="87" t="s">
        <v>1819</v>
      </c>
      <c r="T246" s="87" t="s">
        <v>1819</v>
      </c>
      <c r="U246" s="87" t="s">
        <v>1819</v>
      </c>
      <c r="V246" s="139"/>
      <c r="W246" s="131" t="str">
        <f t="shared" ca="1" si="13"/>
        <v xml:space="preserve"> </v>
      </c>
      <c r="X246" s="133" t="str">
        <f t="shared" si="14"/>
        <v>REMOTO</v>
      </c>
      <c r="Y246" s="132" t="str">
        <f t="shared" si="15"/>
        <v>No se registra</v>
      </c>
      <c r="AA246" s="84" t="s">
        <v>394</v>
      </c>
      <c r="AB246" s="84" t="s">
        <v>1821</v>
      </c>
      <c r="AC246" s="142" t="s">
        <v>1911</v>
      </c>
      <c r="AF246" s="84" t="s">
        <v>1819</v>
      </c>
      <c r="AI246" s="84" t="s">
        <v>1819</v>
      </c>
    </row>
    <row r="247" spans="1:35" ht="39.950000000000003" customHeight="1" x14ac:dyDescent="0.3">
      <c r="A247" s="84" t="s">
        <v>695</v>
      </c>
      <c r="B247" s="84" t="s">
        <v>901</v>
      </c>
      <c r="C247" s="84" t="s">
        <v>922</v>
      </c>
      <c r="D247" s="84" t="s">
        <v>923</v>
      </c>
      <c r="E247" s="88">
        <v>39492</v>
      </c>
      <c r="F247" s="136" t="str">
        <f t="shared" ca="1" si="16"/>
        <v>Mas de dos Años</v>
      </c>
      <c r="G247" s="141" t="s">
        <v>1118</v>
      </c>
      <c r="H247" s="125" t="s">
        <v>1140</v>
      </c>
      <c r="I247" s="84" t="s">
        <v>260</v>
      </c>
      <c r="J247" s="84" t="s">
        <v>1290</v>
      </c>
      <c r="K247" s="84" t="s">
        <v>1301</v>
      </c>
      <c r="L247" s="84" t="s">
        <v>1554</v>
      </c>
      <c r="M247" s="84" t="s">
        <v>1782</v>
      </c>
      <c r="N247" s="84" t="s">
        <v>1811</v>
      </c>
      <c r="O247" s="85">
        <v>7780763</v>
      </c>
      <c r="P247" s="85">
        <v>12826240.347337</v>
      </c>
      <c r="Q247" s="87" t="s">
        <v>1819</v>
      </c>
      <c r="R247" s="87" t="s">
        <v>1819</v>
      </c>
      <c r="S247" s="87" t="s">
        <v>1819</v>
      </c>
      <c r="T247" s="87" t="s">
        <v>1819</v>
      </c>
      <c r="U247" s="87" t="s">
        <v>1819</v>
      </c>
      <c r="V247" s="139"/>
      <c r="W247" s="131" t="str">
        <f t="shared" ca="1" si="13"/>
        <v xml:space="preserve"> </v>
      </c>
      <c r="X247" s="133" t="str">
        <f t="shared" si="14"/>
        <v>REMOTO</v>
      </c>
      <c r="Y247" s="132" t="str">
        <f t="shared" si="15"/>
        <v>No se registra</v>
      </c>
      <c r="AA247" s="84" t="s">
        <v>394</v>
      </c>
      <c r="AB247" s="84" t="s">
        <v>1820</v>
      </c>
      <c r="AC247" s="142" t="s">
        <v>2045</v>
      </c>
      <c r="AD247" s="84">
        <v>41724</v>
      </c>
      <c r="AF247" s="84" t="s">
        <v>1921</v>
      </c>
      <c r="AI247" s="84" t="s">
        <v>1819</v>
      </c>
    </row>
    <row r="248" spans="1:35" ht="39.950000000000003" customHeight="1" x14ac:dyDescent="0.3">
      <c r="A248" s="84" t="s">
        <v>696</v>
      </c>
      <c r="B248" s="84" t="s">
        <v>902</v>
      </c>
      <c r="C248" s="84" t="s">
        <v>922</v>
      </c>
      <c r="D248" s="84" t="s">
        <v>923</v>
      </c>
      <c r="E248" s="88">
        <v>40382</v>
      </c>
      <c r="F248" s="136" t="str">
        <f t="shared" ca="1" si="16"/>
        <v>Mas de dos Años</v>
      </c>
      <c r="G248" s="141" t="s">
        <v>1119</v>
      </c>
      <c r="H248" s="125" t="s">
        <v>111</v>
      </c>
      <c r="I248" s="84" t="s">
        <v>1144</v>
      </c>
      <c r="J248" s="84" t="s">
        <v>1291</v>
      </c>
      <c r="K248" s="84" t="s">
        <v>1303</v>
      </c>
      <c r="L248" s="84" t="s">
        <v>1555</v>
      </c>
      <c r="M248" s="84" t="s">
        <v>1783</v>
      </c>
      <c r="N248" s="84" t="s">
        <v>1812</v>
      </c>
      <c r="O248" s="85">
        <v>28546882</v>
      </c>
      <c r="P248" s="85">
        <v>41243538.728487998</v>
      </c>
      <c r="Q248" s="87" t="s">
        <v>1819</v>
      </c>
      <c r="R248" s="87" t="s">
        <v>1819</v>
      </c>
      <c r="S248" s="87" t="s">
        <v>1819</v>
      </c>
      <c r="T248" s="87" t="s">
        <v>1819</v>
      </c>
      <c r="U248" s="87" t="s">
        <v>1819</v>
      </c>
      <c r="V248" s="139"/>
      <c r="W248" s="131" t="str">
        <f t="shared" ca="1" si="13"/>
        <v xml:space="preserve"> </v>
      </c>
      <c r="X248" s="133" t="str">
        <f t="shared" si="14"/>
        <v>REMOTO</v>
      </c>
      <c r="Y248" s="132" t="str">
        <f t="shared" si="15"/>
        <v>No se registra</v>
      </c>
      <c r="AA248" s="84" t="s">
        <v>394</v>
      </c>
      <c r="AB248" s="84" t="s">
        <v>1821</v>
      </c>
      <c r="AC248" s="142" t="s">
        <v>1911</v>
      </c>
      <c r="AF248" s="84" t="s">
        <v>1819</v>
      </c>
      <c r="AI248" s="84" t="s">
        <v>1819</v>
      </c>
    </row>
    <row r="249" spans="1:35" ht="39.950000000000003" customHeight="1" x14ac:dyDescent="0.3">
      <c r="A249" s="84" t="s">
        <v>701</v>
      </c>
      <c r="B249" s="84" t="s">
        <v>907</v>
      </c>
      <c r="C249" s="84" t="s">
        <v>922</v>
      </c>
      <c r="D249" s="84" t="s">
        <v>923</v>
      </c>
      <c r="E249" s="88">
        <v>41179</v>
      </c>
      <c r="F249" s="136" t="str">
        <f t="shared" ca="1" si="16"/>
        <v>Mas de dos Años</v>
      </c>
      <c r="G249" s="141" t="s">
        <v>1124</v>
      </c>
      <c r="H249" s="125" t="s">
        <v>111</v>
      </c>
      <c r="I249" s="84" t="s">
        <v>1144</v>
      </c>
      <c r="J249" s="84" t="s">
        <v>1292</v>
      </c>
      <c r="K249" s="84" t="s">
        <v>1303</v>
      </c>
      <c r="L249" s="84" t="s">
        <v>1557</v>
      </c>
      <c r="M249" s="84" t="s">
        <v>1785</v>
      </c>
      <c r="N249" s="84" t="s">
        <v>1812</v>
      </c>
      <c r="O249" s="85">
        <v>57890397</v>
      </c>
      <c r="P249" s="85">
        <v>83754446.835616007</v>
      </c>
      <c r="Q249" s="87" t="s">
        <v>1819</v>
      </c>
      <c r="R249" s="87" t="s">
        <v>1819</v>
      </c>
      <c r="S249" s="87" t="s">
        <v>1819</v>
      </c>
      <c r="T249" s="87" t="s">
        <v>1819</v>
      </c>
      <c r="U249" s="87" t="s">
        <v>1819</v>
      </c>
      <c r="V249" s="139"/>
      <c r="W249" s="131" t="str">
        <f t="shared" ca="1" si="13"/>
        <v xml:space="preserve"> </v>
      </c>
      <c r="X249" s="133" t="str">
        <f t="shared" si="14"/>
        <v>REMOTO</v>
      </c>
      <c r="Y249" s="132" t="str">
        <f t="shared" si="15"/>
        <v>No se registra</v>
      </c>
      <c r="AA249" s="84" t="s">
        <v>394</v>
      </c>
      <c r="AB249" s="84" t="s">
        <v>1821</v>
      </c>
      <c r="AC249" s="142" t="s">
        <v>1911</v>
      </c>
      <c r="AF249" s="84" t="s">
        <v>1819</v>
      </c>
      <c r="AI249" s="84" t="s">
        <v>1819</v>
      </c>
    </row>
    <row r="250" spans="1:35" ht="39.950000000000003" customHeight="1" x14ac:dyDescent="0.3">
      <c r="A250" s="84" t="s">
        <v>705</v>
      </c>
      <c r="B250" s="84" t="s">
        <v>911</v>
      </c>
      <c r="C250" s="84" t="s">
        <v>922</v>
      </c>
      <c r="D250" s="84" t="s">
        <v>923</v>
      </c>
      <c r="E250" s="88">
        <v>41829</v>
      </c>
      <c r="F250" s="136" t="str">
        <f t="shared" ca="1" si="16"/>
        <v>Mas de dos Años</v>
      </c>
      <c r="G250" s="141" t="s">
        <v>1128</v>
      </c>
      <c r="H250" s="125" t="s">
        <v>111</v>
      </c>
      <c r="I250" s="84" t="s">
        <v>1144</v>
      </c>
      <c r="J250" s="84" t="s">
        <v>1293</v>
      </c>
      <c r="K250" s="84" t="s">
        <v>1303</v>
      </c>
      <c r="L250" s="84" t="s">
        <v>1561</v>
      </c>
      <c r="M250" s="84" t="s">
        <v>1789</v>
      </c>
      <c r="N250" s="84" t="s">
        <v>173</v>
      </c>
      <c r="O250" s="85">
        <v>353650020</v>
      </c>
      <c r="P250" s="85">
        <v>510941205.28471798</v>
      </c>
      <c r="Q250" s="87" t="s">
        <v>1819</v>
      </c>
      <c r="R250" s="87" t="s">
        <v>1819</v>
      </c>
      <c r="S250" s="87" t="s">
        <v>1819</v>
      </c>
      <c r="T250" s="87" t="s">
        <v>1819</v>
      </c>
      <c r="U250" s="87" t="s">
        <v>1819</v>
      </c>
      <c r="V250" s="139"/>
      <c r="W250" s="131" t="str">
        <f t="shared" ca="1" si="13"/>
        <v xml:space="preserve"> </v>
      </c>
      <c r="X250" s="133" t="str">
        <f t="shared" si="14"/>
        <v>REMOTO</v>
      </c>
      <c r="Y250" s="132" t="str">
        <f t="shared" si="15"/>
        <v>No se registra</v>
      </c>
      <c r="AA250" s="84" t="s">
        <v>397</v>
      </c>
      <c r="AB250" s="84" t="s">
        <v>1819</v>
      </c>
      <c r="AC250" s="142" t="s">
        <v>1914</v>
      </c>
      <c r="AD250" s="84">
        <v>43553</v>
      </c>
      <c r="AF250" s="84" t="s">
        <v>1920</v>
      </c>
      <c r="AG250" s="84">
        <v>44280</v>
      </c>
      <c r="AI250" s="84" t="s">
        <v>1919</v>
      </c>
    </row>
    <row r="251" spans="1:35" ht="39.950000000000003" customHeight="1" x14ac:dyDescent="0.3">
      <c r="A251" s="84" t="s">
        <v>698</v>
      </c>
      <c r="B251" s="84" t="s">
        <v>904</v>
      </c>
      <c r="C251" s="84" t="s">
        <v>922</v>
      </c>
      <c r="D251" s="84" t="s">
        <v>923</v>
      </c>
      <c r="E251" s="88">
        <v>40827</v>
      </c>
      <c r="F251" s="136" t="str">
        <f t="shared" ca="1" si="16"/>
        <v>Mas de dos Años</v>
      </c>
      <c r="G251" s="124" t="s">
        <v>1121</v>
      </c>
      <c r="H251" s="125" t="s">
        <v>111</v>
      </c>
      <c r="I251" s="84" t="s">
        <v>1144</v>
      </c>
      <c r="J251" s="84" t="s">
        <v>1292</v>
      </c>
      <c r="K251" s="84" t="s">
        <v>1303</v>
      </c>
      <c r="L251" s="84" t="s">
        <v>1557</v>
      </c>
      <c r="M251" s="84" t="s">
        <v>1785</v>
      </c>
      <c r="N251" s="84" t="s">
        <v>173</v>
      </c>
      <c r="O251" s="85">
        <v>17295804</v>
      </c>
      <c r="P251" s="85">
        <v>25140253.286081001</v>
      </c>
      <c r="Q251" s="87" t="s">
        <v>1819</v>
      </c>
      <c r="R251" s="87" t="s">
        <v>1819</v>
      </c>
      <c r="S251" s="87" t="s">
        <v>1819</v>
      </c>
      <c r="T251" s="87" t="s">
        <v>1819</v>
      </c>
      <c r="U251" s="87" t="s">
        <v>1819</v>
      </c>
      <c r="V251" s="139"/>
      <c r="W251" s="131" t="str">
        <f t="shared" ca="1" si="13"/>
        <v xml:space="preserve"> </v>
      </c>
      <c r="X251" s="133" t="str">
        <f t="shared" si="14"/>
        <v>REMOTO</v>
      </c>
      <c r="Y251" s="132" t="str">
        <f t="shared" si="15"/>
        <v>No se registra</v>
      </c>
      <c r="AA251" s="84" t="s">
        <v>394</v>
      </c>
      <c r="AB251" s="84" t="s">
        <v>1821</v>
      </c>
      <c r="AC251" s="142" t="s">
        <v>1911</v>
      </c>
      <c r="AF251" s="84" t="s">
        <v>1819</v>
      </c>
    </row>
    <row r="252" spans="1:35" ht="39.950000000000003" customHeight="1" x14ac:dyDescent="0.3">
      <c r="A252" s="84" t="s">
        <v>702</v>
      </c>
      <c r="B252" s="84" t="s">
        <v>908</v>
      </c>
      <c r="C252" s="84" t="s">
        <v>922</v>
      </c>
      <c r="D252" s="84" t="s">
        <v>923</v>
      </c>
      <c r="E252" s="88">
        <v>41295</v>
      </c>
      <c r="F252" s="136" t="str">
        <f t="shared" ca="1" si="16"/>
        <v>Mas de dos Años</v>
      </c>
      <c r="G252" s="124" t="s">
        <v>1125</v>
      </c>
      <c r="H252" s="125" t="s">
        <v>111</v>
      </c>
      <c r="I252" s="84" t="s">
        <v>1144</v>
      </c>
      <c r="J252" s="84" t="s">
        <v>1291</v>
      </c>
      <c r="K252" s="84" t="s">
        <v>1303</v>
      </c>
      <c r="L252" s="84" t="s">
        <v>1558</v>
      </c>
      <c r="M252" s="84" t="s">
        <v>1786</v>
      </c>
      <c r="N252" s="84" t="s">
        <v>173</v>
      </c>
      <c r="O252" s="85">
        <v>872887350</v>
      </c>
      <c r="P252" s="85">
        <v>1237667977.2606211</v>
      </c>
      <c r="Q252" s="87" t="s">
        <v>1819</v>
      </c>
      <c r="R252" s="87" t="s">
        <v>1819</v>
      </c>
      <c r="S252" s="87" t="s">
        <v>1819</v>
      </c>
      <c r="T252" s="87" t="s">
        <v>1819</v>
      </c>
      <c r="U252" s="87" t="s">
        <v>1819</v>
      </c>
      <c r="V252" s="139"/>
      <c r="W252" s="131" t="str">
        <f t="shared" ca="1" si="13"/>
        <v xml:space="preserve"> </v>
      </c>
      <c r="X252" s="133" t="str">
        <f t="shared" si="14"/>
        <v>REMOTO</v>
      </c>
      <c r="Y252" s="132" t="str">
        <f t="shared" si="15"/>
        <v>No se registra</v>
      </c>
      <c r="AA252" s="84" t="s">
        <v>394</v>
      </c>
      <c r="AB252" s="84" t="s">
        <v>1821</v>
      </c>
      <c r="AC252" s="142" t="s">
        <v>1911</v>
      </c>
      <c r="AF252" s="84" t="s">
        <v>1819</v>
      </c>
    </row>
    <row r="253" spans="1:35" ht="39.950000000000003" customHeight="1" x14ac:dyDescent="0.3">
      <c r="A253" s="84" t="s">
        <v>709</v>
      </c>
      <c r="B253" s="84" t="s">
        <v>914</v>
      </c>
      <c r="C253" s="84" t="s">
        <v>922</v>
      </c>
      <c r="D253" s="84" t="s">
        <v>923</v>
      </c>
      <c r="E253" s="88">
        <v>43006</v>
      </c>
      <c r="F253" s="136" t="str">
        <f t="shared" ca="1" si="16"/>
        <v>Mas de dos Años</v>
      </c>
      <c r="G253" s="124" t="s">
        <v>1132</v>
      </c>
      <c r="H253" s="125" t="s">
        <v>111</v>
      </c>
      <c r="I253" s="84" t="s">
        <v>1144</v>
      </c>
      <c r="J253" s="84" t="s">
        <v>1296</v>
      </c>
      <c r="K253" s="84" t="s">
        <v>1303</v>
      </c>
      <c r="L253" s="84" t="s">
        <v>1557</v>
      </c>
      <c r="M253" s="84" t="s">
        <v>1785</v>
      </c>
      <c r="N253" s="84" t="s">
        <v>173</v>
      </c>
      <c r="O253" s="85">
        <v>30044205</v>
      </c>
      <c r="P253" s="85">
        <v>42464931.140128002</v>
      </c>
      <c r="Q253" s="87" t="s">
        <v>1819</v>
      </c>
      <c r="R253" s="87" t="s">
        <v>1819</v>
      </c>
      <c r="S253" s="87" t="s">
        <v>1819</v>
      </c>
      <c r="T253" s="87" t="s">
        <v>1819</v>
      </c>
      <c r="U253" s="87" t="s">
        <v>1819</v>
      </c>
      <c r="V253" s="139"/>
      <c r="W253" s="131" t="str">
        <f t="shared" ca="1" si="13"/>
        <v xml:space="preserve"> </v>
      </c>
      <c r="X253" s="133" t="str">
        <f t="shared" si="14"/>
        <v>REMOTO</v>
      </c>
      <c r="Y253" s="132" t="str">
        <f t="shared" si="15"/>
        <v>No se registra</v>
      </c>
      <c r="AA253" s="84" t="s">
        <v>394</v>
      </c>
      <c r="AB253" s="84" t="s">
        <v>1820</v>
      </c>
      <c r="AC253" s="142" t="s">
        <v>2008</v>
      </c>
      <c r="AD253" s="84">
        <v>43738</v>
      </c>
      <c r="AF253" s="84" t="s">
        <v>1920</v>
      </c>
    </row>
    <row r="254" spans="1:35" ht="39.950000000000003" customHeight="1" x14ac:dyDescent="0.3">
      <c r="A254" s="84" t="s">
        <v>699</v>
      </c>
      <c r="B254" s="84" t="s">
        <v>905</v>
      </c>
      <c r="C254" s="84" t="s">
        <v>922</v>
      </c>
      <c r="D254" s="84" t="s">
        <v>923</v>
      </c>
      <c r="E254" s="88">
        <v>40994</v>
      </c>
      <c r="F254" s="136" t="str">
        <f t="shared" ca="1" si="16"/>
        <v>Mas de dos Años</v>
      </c>
      <c r="G254" s="124" t="s">
        <v>1122</v>
      </c>
      <c r="H254" s="125" t="s">
        <v>111</v>
      </c>
      <c r="I254" s="84" t="s">
        <v>1144</v>
      </c>
      <c r="J254" s="84" t="s">
        <v>1292</v>
      </c>
      <c r="K254" s="84" t="s">
        <v>1303</v>
      </c>
      <c r="L254" s="84" t="s">
        <v>1555</v>
      </c>
      <c r="M254" s="84" t="s">
        <v>1783</v>
      </c>
      <c r="N254" s="84" t="s">
        <v>173</v>
      </c>
      <c r="O254" s="85">
        <v>1375560111</v>
      </c>
      <c r="P254" s="85">
        <v>1950408263.0843091</v>
      </c>
      <c r="Q254" s="87" t="s">
        <v>1819</v>
      </c>
      <c r="R254" s="87" t="s">
        <v>1819</v>
      </c>
      <c r="S254" s="87" t="s">
        <v>1819</v>
      </c>
      <c r="T254" s="87" t="s">
        <v>1819</v>
      </c>
      <c r="U254" s="87" t="s">
        <v>1819</v>
      </c>
      <c r="V254" s="139"/>
      <c r="W254" s="131" t="str">
        <f t="shared" ca="1" si="13"/>
        <v xml:space="preserve"> </v>
      </c>
      <c r="X254" s="133" t="str">
        <f t="shared" si="14"/>
        <v>REMOTO</v>
      </c>
      <c r="Y254" s="132" t="str">
        <f t="shared" si="15"/>
        <v>No se registra</v>
      </c>
      <c r="AA254" s="84" t="s">
        <v>394</v>
      </c>
      <c r="AB254" s="84" t="s">
        <v>1820</v>
      </c>
      <c r="AC254" s="142" t="s">
        <v>2138</v>
      </c>
      <c r="AD254" s="84">
        <v>43553</v>
      </c>
      <c r="AF254" s="84" t="s">
        <v>1920</v>
      </c>
    </row>
    <row r="255" spans="1:35" ht="39.950000000000003" customHeight="1" x14ac:dyDescent="0.3">
      <c r="A255" s="84" t="s">
        <v>707</v>
      </c>
      <c r="B255" s="84" t="s">
        <v>913</v>
      </c>
      <c r="C255" s="84" t="s">
        <v>922</v>
      </c>
      <c r="D255" s="84" t="s">
        <v>923</v>
      </c>
      <c r="E255" s="88">
        <v>42258</v>
      </c>
      <c r="F255" s="136" t="str">
        <f t="shared" ca="1" si="16"/>
        <v>Mas de dos Años</v>
      </c>
      <c r="G255" s="124" t="s">
        <v>1130</v>
      </c>
      <c r="H255" s="125" t="s">
        <v>111</v>
      </c>
      <c r="I255" s="84" t="s">
        <v>1144</v>
      </c>
      <c r="J255" s="84" t="s">
        <v>1294</v>
      </c>
      <c r="K255" s="84" t="s">
        <v>1303</v>
      </c>
      <c r="L255" s="84" t="s">
        <v>1562</v>
      </c>
      <c r="M255" s="84" t="s">
        <v>1790</v>
      </c>
      <c r="N255" s="84" t="s">
        <v>173</v>
      </c>
      <c r="O255" s="85">
        <v>116134839</v>
      </c>
      <c r="P255" s="85">
        <v>164430343.35192901</v>
      </c>
      <c r="Q255" s="87" t="s">
        <v>1819</v>
      </c>
      <c r="R255" s="87" t="s">
        <v>1819</v>
      </c>
      <c r="S255" s="87" t="s">
        <v>1819</v>
      </c>
      <c r="T255" s="87" t="s">
        <v>1819</v>
      </c>
      <c r="U255" s="87" t="s">
        <v>1819</v>
      </c>
      <c r="V255" s="139"/>
      <c r="W255" s="131" t="str">
        <f t="shared" ca="1" si="13"/>
        <v xml:space="preserve"> </v>
      </c>
      <c r="X255" s="133" t="str">
        <f t="shared" si="14"/>
        <v>REMOTO</v>
      </c>
      <c r="Y255" s="132" t="str">
        <f t="shared" si="15"/>
        <v>No se registra</v>
      </c>
      <c r="AA255" s="84" t="s">
        <v>394</v>
      </c>
      <c r="AB255" s="84" t="s">
        <v>1820</v>
      </c>
      <c r="AC255" s="142" t="s">
        <v>1915</v>
      </c>
      <c r="AF255" s="84" t="s">
        <v>1819</v>
      </c>
    </row>
    <row r="256" spans="1:35" ht="39.950000000000003" customHeight="1" x14ac:dyDescent="0.3">
      <c r="A256" s="84" t="s">
        <v>711</v>
      </c>
      <c r="B256" s="84" t="s">
        <v>916</v>
      </c>
      <c r="C256" s="84" t="s">
        <v>922</v>
      </c>
      <c r="D256" s="84" t="s">
        <v>923</v>
      </c>
      <c r="E256" s="88">
        <v>43034</v>
      </c>
      <c r="F256" s="136" t="str">
        <f t="shared" ca="1" si="16"/>
        <v>Mas de dos Años</v>
      </c>
      <c r="G256" s="124" t="s">
        <v>1134</v>
      </c>
      <c r="H256" s="125" t="s">
        <v>111</v>
      </c>
      <c r="I256" s="84" t="s">
        <v>1144</v>
      </c>
      <c r="J256" s="84" t="s">
        <v>1293</v>
      </c>
      <c r="K256" s="84" t="s">
        <v>1303</v>
      </c>
      <c r="L256" s="84" t="s">
        <v>1561</v>
      </c>
      <c r="M256" s="84" t="s">
        <v>1789</v>
      </c>
      <c r="N256" s="84" t="s">
        <v>173</v>
      </c>
      <c r="O256" s="85">
        <v>29256739</v>
      </c>
      <c r="P256" s="85">
        <v>41423363.398538001</v>
      </c>
      <c r="Q256" s="87" t="s">
        <v>1819</v>
      </c>
      <c r="R256" s="87" t="s">
        <v>1819</v>
      </c>
      <c r="S256" s="87" t="s">
        <v>1819</v>
      </c>
      <c r="T256" s="87" t="s">
        <v>1819</v>
      </c>
      <c r="U256" s="87" t="s">
        <v>1819</v>
      </c>
      <c r="V256" s="139"/>
      <c r="W256" s="131" t="str">
        <f t="shared" ca="1" si="13"/>
        <v xml:space="preserve"> </v>
      </c>
      <c r="X256" s="133" t="str">
        <f t="shared" si="14"/>
        <v>REMOTO</v>
      </c>
      <c r="Y256" s="132" t="str">
        <f t="shared" si="15"/>
        <v>No se registra</v>
      </c>
      <c r="AA256" s="84" t="s">
        <v>394</v>
      </c>
      <c r="AB256" s="84" t="s">
        <v>1821</v>
      </c>
      <c r="AC256" s="142" t="s">
        <v>2046</v>
      </c>
      <c r="AF256" s="84" t="s">
        <v>1819</v>
      </c>
    </row>
    <row r="257" spans="1:32" ht="39.950000000000003" customHeight="1" x14ac:dyDescent="0.3">
      <c r="A257" s="84" t="s">
        <v>700</v>
      </c>
      <c r="B257" s="84" t="s">
        <v>906</v>
      </c>
      <c r="C257" s="84" t="s">
        <v>922</v>
      </c>
      <c r="D257" s="84" t="s">
        <v>923</v>
      </c>
      <c r="E257" s="88">
        <v>41018</v>
      </c>
      <c r="F257" s="136" t="str">
        <f t="shared" ca="1" si="16"/>
        <v>Mas de dos Años</v>
      </c>
      <c r="G257" s="124" t="s">
        <v>1123</v>
      </c>
      <c r="H257" s="125" t="s">
        <v>111</v>
      </c>
      <c r="I257" s="84" t="s">
        <v>1144</v>
      </c>
      <c r="J257" s="84" t="s">
        <v>1292</v>
      </c>
      <c r="K257" s="84" t="s">
        <v>1303</v>
      </c>
      <c r="L257" s="84" t="s">
        <v>1556</v>
      </c>
      <c r="M257" s="84" t="s">
        <v>1784</v>
      </c>
      <c r="N257" s="84" t="s">
        <v>173</v>
      </c>
      <c r="O257" s="85">
        <v>116929163</v>
      </c>
      <c r="P257" s="85">
        <v>165554992.67488199</v>
      </c>
      <c r="Q257" s="87" t="s">
        <v>1819</v>
      </c>
      <c r="R257" s="87" t="s">
        <v>1819</v>
      </c>
      <c r="S257" s="87" t="s">
        <v>1819</v>
      </c>
      <c r="T257" s="87" t="s">
        <v>1819</v>
      </c>
      <c r="U257" s="87" t="s">
        <v>1819</v>
      </c>
      <c r="V257" s="139"/>
      <c r="W257" s="131" t="str">
        <f t="shared" ca="1" si="13"/>
        <v xml:space="preserve"> </v>
      </c>
      <c r="X257" s="133" t="str">
        <f t="shared" si="14"/>
        <v>REMOTO</v>
      </c>
      <c r="Y257" s="132" t="str">
        <f t="shared" si="15"/>
        <v>No se registra</v>
      </c>
      <c r="AA257" s="84" t="s">
        <v>394</v>
      </c>
      <c r="AB257" s="84" t="s">
        <v>1821</v>
      </c>
      <c r="AC257" s="142" t="s">
        <v>1911</v>
      </c>
      <c r="AF257" s="84" t="s">
        <v>1819</v>
      </c>
    </row>
    <row r="258" spans="1:32" ht="39.950000000000003" customHeight="1" x14ac:dyDescent="0.3">
      <c r="A258" s="84" t="s">
        <v>710</v>
      </c>
      <c r="B258" s="84" t="s">
        <v>915</v>
      </c>
      <c r="C258" s="84" t="s">
        <v>922</v>
      </c>
      <c r="D258" s="84" t="s">
        <v>923</v>
      </c>
      <c r="E258" s="88">
        <v>43006</v>
      </c>
      <c r="F258" s="136" t="str">
        <f t="shared" ca="1" si="16"/>
        <v>Mas de dos Años</v>
      </c>
      <c r="G258" s="124" t="s">
        <v>1133</v>
      </c>
      <c r="H258" s="125" t="s">
        <v>111</v>
      </c>
      <c r="I258" s="84" t="s">
        <v>1144</v>
      </c>
      <c r="J258" s="84" t="s">
        <v>1296</v>
      </c>
      <c r="K258" s="84" t="s">
        <v>1303</v>
      </c>
      <c r="L258" s="84" t="s">
        <v>1564</v>
      </c>
      <c r="M258" s="84" t="s">
        <v>1792</v>
      </c>
      <c r="N258" s="84" t="s">
        <v>173</v>
      </c>
      <c r="O258" s="85">
        <v>204503586</v>
      </c>
      <c r="P258" s="85">
        <v>288279968.82138902</v>
      </c>
      <c r="Q258" s="87" t="s">
        <v>1819</v>
      </c>
      <c r="R258" s="87" t="s">
        <v>1819</v>
      </c>
      <c r="S258" s="87" t="s">
        <v>1819</v>
      </c>
      <c r="T258" s="87" t="s">
        <v>1819</v>
      </c>
      <c r="U258" s="87" t="s">
        <v>1819</v>
      </c>
      <c r="V258" s="139"/>
      <c r="W258" s="131" t="str">
        <f t="shared" ca="1" si="13"/>
        <v xml:space="preserve"> </v>
      </c>
      <c r="X258" s="133" t="str">
        <f t="shared" si="14"/>
        <v>REMOTO</v>
      </c>
      <c r="Y258" s="132" t="str">
        <f t="shared" si="15"/>
        <v>No se registra</v>
      </c>
      <c r="AA258" s="84" t="s">
        <v>394</v>
      </c>
      <c r="AB258" s="84" t="s">
        <v>1821</v>
      </c>
      <c r="AC258" s="142" t="s">
        <v>2139</v>
      </c>
      <c r="AF258" s="84" t="s">
        <v>1819</v>
      </c>
    </row>
    <row r="259" spans="1:32" ht="39.950000000000003" customHeight="1" x14ac:dyDescent="0.3">
      <c r="A259" s="84" t="s">
        <v>713</v>
      </c>
      <c r="B259" s="84" t="s">
        <v>918</v>
      </c>
      <c r="C259" s="84" t="s">
        <v>922</v>
      </c>
      <c r="D259" s="84" t="s">
        <v>923</v>
      </c>
      <c r="E259" s="88">
        <v>43079</v>
      </c>
      <c r="F259" s="136" t="str">
        <f t="shared" ca="1" si="16"/>
        <v>Mas de dos Años</v>
      </c>
      <c r="G259" s="124" t="s">
        <v>1136</v>
      </c>
      <c r="H259" s="125" t="s">
        <v>111</v>
      </c>
      <c r="I259" s="84" t="s">
        <v>1144</v>
      </c>
      <c r="J259" s="84" t="s">
        <v>1298</v>
      </c>
      <c r="K259" s="84" t="s">
        <v>1303</v>
      </c>
      <c r="L259" s="84" t="s">
        <v>1566</v>
      </c>
      <c r="M259" s="84" t="s">
        <v>1794</v>
      </c>
      <c r="N259" s="84" t="s">
        <v>173</v>
      </c>
      <c r="O259" s="85">
        <v>29281222</v>
      </c>
      <c r="P259" s="85">
        <v>41517878.343016997</v>
      </c>
      <c r="Q259" s="87" t="s">
        <v>1819</v>
      </c>
      <c r="R259" s="87" t="s">
        <v>1819</v>
      </c>
      <c r="S259" s="87" t="s">
        <v>1819</v>
      </c>
      <c r="T259" s="87" t="s">
        <v>1819</v>
      </c>
      <c r="U259" s="87" t="s">
        <v>1819</v>
      </c>
      <c r="V259" s="139"/>
      <c r="W259" s="131" t="str">
        <f t="shared" ca="1" si="13"/>
        <v xml:space="preserve"> </v>
      </c>
      <c r="X259" s="133" t="str">
        <f t="shared" si="14"/>
        <v>REMOTO</v>
      </c>
      <c r="Y259" s="132" t="str">
        <f t="shared" si="15"/>
        <v>No se registra</v>
      </c>
      <c r="AA259" s="84" t="s">
        <v>394</v>
      </c>
      <c r="AB259" s="84" t="s">
        <v>1821</v>
      </c>
      <c r="AC259" s="142" t="s">
        <v>2047</v>
      </c>
      <c r="AF259" s="84" t="s">
        <v>1819</v>
      </c>
    </row>
    <row r="260" spans="1:32" ht="39.950000000000003" customHeight="1" x14ac:dyDescent="0.3">
      <c r="A260" s="84" t="s">
        <v>697</v>
      </c>
      <c r="B260" s="84" t="s">
        <v>903</v>
      </c>
      <c r="C260" s="84" t="s">
        <v>922</v>
      </c>
      <c r="D260" s="84" t="s">
        <v>923</v>
      </c>
      <c r="E260" s="88">
        <v>40700</v>
      </c>
      <c r="F260" s="136" t="str">
        <f t="shared" ca="1" si="16"/>
        <v>Mas de dos Años</v>
      </c>
      <c r="G260" s="124" t="s">
        <v>1120</v>
      </c>
      <c r="H260" s="125" t="s">
        <v>111</v>
      </c>
      <c r="I260" s="84" t="s">
        <v>1144</v>
      </c>
      <c r="J260" s="84" t="s">
        <v>1291</v>
      </c>
      <c r="K260" s="84" t="s">
        <v>1303</v>
      </c>
      <c r="L260" s="84" t="s">
        <v>1556</v>
      </c>
      <c r="M260" s="84" t="s">
        <v>1784</v>
      </c>
      <c r="N260" s="84" t="s">
        <v>173</v>
      </c>
      <c r="O260" s="85">
        <v>29033710</v>
      </c>
      <c r="P260" s="85">
        <v>40950682.076131001</v>
      </c>
      <c r="Q260" s="87" t="s">
        <v>1819</v>
      </c>
      <c r="R260" s="87" t="s">
        <v>1819</v>
      </c>
      <c r="S260" s="87" t="s">
        <v>1819</v>
      </c>
      <c r="T260" s="87" t="s">
        <v>1819</v>
      </c>
      <c r="U260" s="87" t="s">
        <v>1819</v>
      </c>
      <c r="V260" s="139"/>
      <c r="W260" s="131" t="str">
        <f t="shared" ca="1" si="13"/>
        <v xml:space="preserve"> </v>
      </c>
      <c r="X260" s="133" t="str">
        <f t="shared" si="14"/>
        <v>REMOTO</v>
      </c>
      <c r="Y260" s="132" t="str">
        <f t="shared" si="15"/>
        <v>No se registra</v>
      </c>
      <c r="AA260" s="84" t="s">
        <v>394</v>
      </c>
      <c r="AB260" s="84" t="s">
        <v>1821</v>
      </c>
      <c r="AC260" s="142" t="s">
        <v>1911</v>
      </c>
      <c r="AF260" s="84" t="s">
        <v>1819</v>
      </c>
    </row>
    <row r="261" spans="1:32" ht="39.950000000000003" customHeight="1" x14ac:dyDescent="0.3">
      <c r="A261" s="84" t="s">
        <v>703</v>
      </c>
      <c r="B261" s="84" t="s">
        <v>909</v>
      </c>
      <c r="C261" s="84" t="s">
        <v>922</v>
      </c>
      <c r="D261" s="84" t="s">
        <v>923</v>
      </c>
      <c r="E261" s="88">
        <v>41295</v>
      </c>
      <c r="F261" s="136" t="str">
        <f t="shared" ca="1" si="16"/>
        <v>Mas de dos Años</v>
      </c>
      <c r="G261" s="124" t="s">
        <v>1126</v>
      </c>
      <c r="H261" s="125" t="s">
        <v>111</v>
      </c>
      <c r="I261" s="84" t="s">
        <v>1144</v>
      </c>
      <c r="J261" s="84" t="s">
        <v>1150</v>
      </c>
      <c r="K261" s="84" t="s">
        <v>1303</v>
      </c>
      <c r="L261" s="84" t="s">
        <v>1559</v>
      </c>
      <c r="M261" s="84" t="s">
        <v>1787</v>
      </c>
      <c r="N261" s="84" t="s">
        <v>173</v>
      </c>
      <c r="O261" s="85">
        <v>22177228</v>
      </c>
      <c r="P261" s="85">
        <v>31056108.214713998</v>
      </c>
      <c r="Q261" s="87" t="s">
        <v>1819</v>
      </c>
      <c r="R261" s="87" t="s">
        <v>1819</v>
      </c>
      <c r="S261" s="87" t="s">
        <v>1819</v>
      </c>
      <c r="T261" s="87" t="s">
        <v>1819</v>
      </c>
      <c r="U261" s="87" t="s">
        <v>1819</v>
      </c>
      <c r="V261" s="139"/>
      <c r="W261" s="131" t="str">
        <f t="shared" ca="1" si="13"/>
        <v xml:space="preserve"> </v>
      </c>
      <c r="X261" s="133" t="str">
        <f t="shared" si="14"/>
        <v>REMOTO</v>
      </c>
      <c r="Y261" s="132" t="str">
        <f t="shared" si="15"/>
        <v>No se registra</v>
      </c>
      <c r="AA261" s="84" t="s">
        <v>394</v>
      </c>
      <c r="AB261" s="84" t="s">
        <v>1821</v>
      </c>
      <c r="AC261" s="142" t="s">
        <v>1912</v>
      </c>
      <c r="AF261" s="84" t="s">
        <v>1819</v>
      </c>
    </row>
    <row r="262" spans="1:32" ht="39.950000000000003" customHeight="1" x14ac:dyDescent="0.3">
      <c r="A262" s="84" t="s">
        <v>704</v>
      </c>
      <c r="B262" s="84" t="s">
        <v>910</v>
      </c>
      <c r="C262" s="84" t="s">
        <v>922</v>
      </c>
      <c r="D262" s="84" t="s">
        <v>924</v>
      </c>
      <c r="E262" s="88">
        <v>41766</v>
      </c>
      <c r="F262" s="136" t="str">
        <f t="shared" ca="1" si="16"/>
        <v>Mas de dos Años</v>
      </c>
      <c r="G262" s="124" t="s">
        <v>1127</v>
      </c>
      <c r="H262" s="125" t="s">
        <v>111</v>
      </c>
      <c r="I262" s="84" t="s">
        <v>11</v>
      </c>
      <c r="J262" s="84" t="s">
        <v>1151</v>
      </c>
      <c r="K262" s="84" t="s">
        <v>1301</v>
      </c>
      <c r="L262" s="84" t="s">
        <v>1560</v>
      </c>
      <c r="M262" s="84" t="s">
        <v>1788</v>
      </c>
      <c r="N262" s="84" t="s">
        <v>1813</v>
      </c>
      <c r="P262" s="85">
        <v>0</v>
      </c>
      <c r="Q262" s="87" t="s">
        <v>1819</v>
      </c>
      <c r="R262" s="87" t="s">
        <v>1819</v>
      </c>
      <c r="S262" s="87" t="s">
        <v>1819</v>
      </c>
      <c r="T262" s="87" t="s">
        <v>1819</v>
      </c>
      <c r="U262" s="87" t="s">
        <v>1819</v>
      </c>
      <c r="V262" s="139"/>
      <c r="W262" s="131" t="str">
        <f t="shared" ca="1" si="13"/>
        <v xml:space="preserve"> </v>
      </c>
      <c r="X262" s="133" t="str">
        <f t="shared" si="14"/>
        <v>REMOTO</v>
      </c>
      <c r="Y262" s="132" t="str">
        <f t="shared" si="15"/>
        <v>No se registra</v>
      </c>
      <c r="AA262" s="84" t="s">
        <v>394</v>
      </c>
      <c r="AB262" s="84" t="s">
        <v>1820</v>
      </c>
      <c r="AC262" s="125" t="s">
        <v>1913</v>
      </c>
      <c r="AF262" s="84" t="s">
        <v>1819</v>
      </c>
    </row>
    <row r="263" spans="1:32" ht="39.950000000000003" customHeight="1" x14ac:dyDescent="0.3">
      <c r="A263" s="84" t="s">
        <v>708</v>
      </c>
      <c r="B263" s="84" t="s">
        <v>164</v>
      </c>
      <c r="C263" s="84" t="s">
        <v>922</v>
      </c>
      <c r="D263" s="84" t="s">
        <v>924</v>
      </c>
      <c r="E263" s="88">
        <v>42395</v>
      </c>
      <c r="F263" s="136" t="str">
        <f t="shared" ca="1" si="16"/>
        <v>Mas de dos Años</v>
      </c>
      <c r="G263" s="124" t="s">
        <v>1131</v>
      </c>
      <c r="H263" s="125" t="s">
        <v>111</v>
      </c>
      <c r="I263" s="84" t="s">
        <v>159</v>
      </c>
      <c r="J263" s="84" t="s">
        <v>1295</v>
      </c>
      <c r="K263" s="84" t="s">
        <v>1301</v>
      </c>
      <c r="L263" s="84" t="s">
        <v>1563</v>
      </c>
      <c r="M263" s="84" t="s">
        <v>1791</v>
      </c>
      <c r="N263" s="84" t="s">
        <v>174</v>
      </c>
      <c r="O263" s="85">
        <v>553113440</v>
      </c>
      <c r="P263" s="85">
        <v>679821663.74017298</v>
      </c>
      <c r="Q263" s="87" t="s">
        <v>1819</v>
      </c>
      <c r="R263" s="87" t="s">
        <v>1819</v>
      </c>
      <c r="S263" s="87" t="s">
        <v>1819</v>
      </c>
      <c r="T263" s="87" t="s">
        <v>1819</v>
      </c>
      <c r="U263" s="87" t="s">
        <v>1819</v>
      </c>
      <c r="V263" s="139"/>
      <c r="W263" s="131" t="str">
        <f t="shared" ca="1" si="13"/>
        <v xml:space="preserve"> </v>
      </c>
      <c r="X263" s="133" t="str">
        <f t="shared" si="14"/>
        <v>REMOTO</v>
      </c>
      <c r="Y263" s="132" t="str">
        <f t="shared" si="15"/>
        <v>No se registra</v>
      </c>
      <c r="AA263" s="84" t="s">
        <v>397</v>
      </c>
      <c r="AB263" s="84" t="s">
        <v>1819</v>
      </c>
      <c r="AC263" s="125" t="s">
        <v>2096</v>
      </c>
      <c r="AD263" s="84">
        <v>43157</v>
      </c>
      <c r="AF263" s="84" t="s">
        <v>1919</v>
      </c>
    </row>
    <row r="264" spans="1:32" ht="39.950000000000003" customHeight="1" x14ac:dyDescent="0.3">
      <c r="A264" s="84" t="s">
        <v>712</v>
      </c>
      <c r="B264" s="84" t="s">
        <v>917</v>
      </c>
      <c r="C264" s="84" t="s">
        <v>922</v>
      </c>
      <c r="D264" s="84" t="s">
        <v>923</v>
      </c>
      <c r="E264" s="88">
        <v>43055</v>
      </c>
      <c r="F264" s="136" t="str">
        <f t="shared" ca="1" si="16"/>
        <v>Mas de dos Años</v>
      </c>
      <c r="G264" s="124" t="s">
        <v>1135</v>
      </c>
      <c r="H264" s="125" t="s">
        <v>111</v>
      </c>
      <c r="I264" s="84" t="s">
        <v>1144</v>
      </c>
      <c r="J264" s="84" t="s">
        <v>1297</v>
      </c>
      <c r="K264" s="84" t="s">
        <v>1303</v>
      </c>
      <c r="L264" s="84" t="s">
        <v>1565</v>
      </c>
      <c r="M264" s="84" t="s">
        <v>1793</v>
      </c>
      <c r="N264" s="84" t="s">
        <v>173</v>
      </c>
      <c r="O264" s="85">
        <v>17063550</v>
      </c>
      <c r="P264" s="85">
        <v>19447094.154798001</v>
      </c>
      <c r="Q264" s="87" t="s">
        <v>1819</v>
      </c>
      <c r="R264" s="87" t="s">
        <v>1819</v>
      </c>
      <c r="S264" s="87" t="s">
        <v>1819</v>
      </c>
      <c r="T264" s="87" t="s">
        <v>1819</v>
      </c>
      <c r="U264" s="87" t="s">
        <v>1819</v>
      </c>
      <c r="V264" s="139"/>
      <c r="W264" s="131" t="str">
        <f t="shared" ca="1" si="13"/>
        <v xml:space="preserve"> </v>
      </c>
      <c r="X264" s="133" t="str">
        <f t="shared" si="14"/>
        <v>REMOTO</v>
      </c>
      <c r="Y264" s="132" t="str">
        <f t="shared" si="15"/>
        <v>No se registra</v>
      </c>
      <c r="AA264" s="84" t="s">
        <v>394</v>
      </c>
      <c r="AB264" s="84" t="s">
        <v>1821</v>
      </c>
      <c r="AC264" s="125" t="s">
        <v>2140</v>
      </c>
      <c r="AF264" s="84" t="s">
        <v>1819</v>
      </c>
    </row>
    <row r="265" spans="1:32" ht="39.950000000000003" customHeight="1" x14ac:dyDescent="0.3">
      <c r="A265" s="84" t="s">
        <v>714</v>
      </c>
      <c r="B265" s="84" t="s">
        <v>919</v>
      </c>
      <c r="C265" s="84" t="s">
        <v>922</v>
      </c>
      <c r="D265" s="84" t="s">
        <v>923</v>
      </c>
      <c r="E265" s="88">
        <v>43237</v>
      </c>
      <c r="F265" s="136" t="str">
        <f t="shared" ca="1" si="16"/>
        <v>Mas de dos Años</v>
      </c>
      <c r="G265" s="124" t="s">
        <v>1137</v>
      </c>
      <c r="H265" s="125" t="s">
        <v>1140</v>
      </c>
      <c r="I265" s="84" t="s">
        <v>1145</v>
      </c>
      <c r="J265" s="84" t="s">
        <v>1299</v>
      </c>
      <c r="K265" s="84" t="s">
        <v>1301</v>
      </c>
      <c r="L265" s="84" t="s">
        <v>1567</v>
      </c>
      <c r="M265" s="84" t="s">
        <v>1795</v>
      </c>
      <c r="N265" s="84" t="s">
        <v>1814</v>
      </c>
      <c r="O265" s="85">
        <v>986117122</v>
      </c>
      <c r="P265" s="85">
        <v>1092928319.288316</v>
      </c>
      <c r="Q265" s="87" t="s">
        <v>1819</v>
      </c>
      <c r="R265" s="87" t="s">
        <v>1819</v>
      </c>
      <c r="S265" s="87" t="s">
        <v>1819</v>
      </c>
      <c r="T265" s="87" t="s">
        <v>1819</v>
      </c>
      <c r="U265" s="87" t="s">
        <v>1819</v>
      </c>
      <c r="V265" s="139"/>
      <c r="W265" s="131" t="str">
        <f t="shared" ca="1" si="13"/>
        <v xml:space="preserve"> </v>
      </c>
      <c r="X265" s="133" t="str">
        <f t="shared" si="14"/>
        <v>REMOTO</v>
      </c>
      <c r="Y265" s="132" t="str">
        <f t="shared" si="15"/>
        <v>No se registra</v>
      </c>
      <c r="AA265" s="84" t="s">
        <v>394</v>
      </c>
      <c r="AB265" s="84" t="s">
        <v>1822</v>
      </c>
      <c r="AC265" s="125" t="s">
        <v>1916</v>
      </c>
      <c r="AF265" s="84" t="s">
        <v>1819</v>
      </c>
    </row>
    <row r="266" spans="1:32" ht="39.950000000000003" customHeight="1" x14ac:dyDescent="0.3">
      <c r="A266" s="84" t="s">
        <v>715</v>
      </c>
      <c r="B266" s="84" t="s">
        <v>259</v>
      </c>
      <c r="C266" s="84" t="s">
        <v>922</v>
      </c>
      <c r="D266" s="84" t="s">
        <v>924</v>
      </c>
      <c r="E266" s="88">
        <v>43525</v>
      </c>
      <c r="F266" s="136" t="str">
        <f t="shared" ca="1" si="16"/>
        <v>Mas de dos Años</v>
      </c>
      <c r="G266" s="124" t="s">
        <v>1138</v>
      </c>
      <c r="H266" s="125" t="s">
        <v>111</v>
      </c>
      <c r="I266" s="84" t="s">
        <v>260</v>
      </c>
      <c r="J266" s="84" t="s">
        <v>1183</v>
      </c>
      <c r="K266" s="84" t="s">
        <v>1301</v>
      </c>
      <c r="L266" s="84" t="s">
        <v>1568</v>
      </c>
      <c r="M266" s="84" t="s">
        <v>1796</v>
      </c>
      <c r="N266" s="84" t="s">
        <v>262</v>
      </c>
      <c r="P266" s="85">
        <v>444557923.17729199</v>
      </c>
      <c r="Q266" s="87" t="s">
        <v>1819</v>
      </c>
      <c r="R266" s="87" t="s">
        <v>1819</v>
      </c>
      <c r="S266" s="87" t="s">
        <v>1819</v>
      </c>
      <c r="T266" s="87" t="s">
        <v>1819</v>
      </c>
      <c r="U266" s="87" t="s">
        <v>1819</v>
      </c>
      <c r="V266" s="139"/>
      <c r="W266" s="131" t="str">
        <f t="shared" ca="1" si="13"/>
        <v xml:space="preserve"> </v>
      </c>
      <c r="X266" s="133" t="str">
        <f t="shared" si="14"/>
        <v>REMOTO</v>
      </c>
      <c r="Y266" s="132" t="str">
        <f t="shared" si="15"/>
        <v>No se registra</v>
      </c>
      <c r="AA266" s="84" t="s">
        <v>394</v>
      </c>
      <c r="AB266" s="84" t="s">
        <v>1821</v>
      </c>
      <c r="AC266" s="125" t="s">
        <v>1917</v>
      </c>
      <c r="AF266" s="84" t="s">
        <v>1819</v>
      </c>
    </row>
    <row r="267" spans="1:32" ht="39.950000000000003" customHeight="1" x14ac:dyDescent="0.3">
      <c r="A267" s="84" t="s">
        <v>716</v>
      </c>
      <c r="B267" s="84" t="s">
        <v>920</v>
      </c>
      <c r="C267" s="84" t="s">
        <v>922</v>
      </c>
      <c r="D267" s="84" t="s">
        <v>924</v>
      </c>
      <c r="E267" s="88">
        <v>44312</v>
      </c>
      <c r="F267" s="136" t="str">
        <f t="shared" ca="1" si="16"/>
        <v>Este Año</v>
      </c>
      <c r="G267" s="124" t="s">
        <v>1139</v>
      </c>
      <c r="H267" s="125" t="s">
        <v>111</v>
      </c>
      <c r="I267" s="84" t="s">
        <v>1144</v>
      </c>
      <c r="J267" s="84" t="s">
        <v>1300</v>
      </c>
      <c r="K267" s="84" t="s">
        <v>1303</v>
      </c>
      <c r="L267" s="84" t="s">
        <v>1569</v>
      </c>
      <c r="M267" s="84" t="s">
        <v>1797</v>
      </c>
      <c r="N267" s="84" t="s">
        <v>173</v>
      </c>
      <c r="O267" s="85">
        <v>125893498</v>
      </c>
      <c r="P267" s="85">
        <v>128066441.77809501</v>
      </c>
      <c r="Q267" s="87" t="s">
        <v>1819</v>
      </c>
      <c r="R267" s="87" t="s">
        <v>1819</v>
      </c>
      <c r="S267" s="87" t="s">
        <v>1819</v>
      </c>
      <c r="T267" s="87" t="s">
        <v>1819</v>
      </c>
      <c r="U267" s="87" t="s">
        <v>1819</v>
      </c>
      <c r="V267" s="139"/>
      <c r="W267" s="131" t="str">
        <f t="shared" ca="1" si="13"/>
        <v xml:space="preserve"> </v>
      </c>
      <c r="X267" s="133" t="str">
        <f t="shared" si="14"/>
        <v>REMOTO</v>
      </c>
      <c r="Y267" s="132" t="str">
        <f t="shared" si="15"/>
        <v>No se registra</v>
      </c>
      <c r="AA267" s="84" t="s">
        <v>394</v>
      </c>
      <c r="AB267" s="84" t="s">
        <v>1821</v>
      </c>
      <c r="AC267" s="125" t="s">
        <v>1918</v>
      </c>
      <c r="AF267" s="84" t="s">
        <v>1819</v>
      </c>
    </row>
    <row r="268" spans="1:32" ht="39.950000000000003" customHeight="1" x14ac:dyDescent="0.3">
      <c r="A268" s="84" t="s">
        <v>1932</v>
      </c>
      <c r="B268" s="84" t="s">
        <v>1943</v>
      </c>
      <c r="C268" s="84" t="s">
        <v>922</v>
      </c>
      <c r="D268" s="84" t="s">
        <v>924</v>
      </c>
      <c r="E268" s="88">
        <v>44419</v>
      </c>
      <c r="F268" s="136" t="str">
        <f t="shared" ca="1" si="16"/>
        <v>Este Año</v>
      </c>
      <c r="G268" s="124" t="s">
        <v>1952</v>
      </c>
      <c r="H268" s="125" t="s">
        <v>111</v>
      </c>
      <c r="I268" s="84" t="s">
        <v>11</v>
      </c>
      <c r="J268" s="84" t="s">
        <v>1977</v>
      </c>
      <c r="K268" s="84" t="s">
        <v>1301</v>
      </c>
      <c r="L268" s="84" t="s">
        <v>1972</v>
      </c>
      <c r="M268" s="84" t="s">
        <v>1973</v>
      </c>
      <c r="N268" s="84" t="s">
        <v>262</v>
      </c>
      <c r="P268" s="85">
        <v>16422414</v>
      </c>
      <c r="Q268" s="87" t="s">
        <v>1819</v>
      </c>
      <c r="R268" s="87" t="s">
        <v>1819</v>
      </c>
      <c r="S268" s="87" t="s">
        <v>1819</v>
      </c>
      <c r="T268" s="87" t="s">
        <v>1819</v>
      </c>
      <c r="U268" s="87" t="s">
        <v>1819</v>
      </c>
      <c r="V268" s="139"/>
      <c r="W268" s="131" t="str">
        <f t="shared" ca="1" si="13"/>
        <v xml:space="preserve"> </v>
      </c>
      <c r="X268" s="133" t="str">
        <f t="shared" si="14"/>
        <v>REMOTO</v>
      </c>
      <c r="Y268" s="132" t="str">
        <f t="shared" si="15"/>
        <v>No se registra</v>
      </c>
      <c r="AA268" s="84" t="s">
        <v>394</v>
      </c>
      <c r="AB268" s="84" t="s">
        <v>1821</v>
      </c>
      <c r="AC268" s="125" t="s">
        <v>2141</v>
      </c>
      <c r="AF268" s="84" t="s">
        <v>1819</v>
      </c>
    </row>
    <row r="269" spans="1:32" ht="39.950000000000003" customHeight="1" x14ac:dyDescent="0.3">
      <c r="E269" s="88"/>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1:32" ht="39.950000000000003" customHeight="1" x14ac:dyDescent="0.3">
      <c r="E270" s="88"/>
      <c r="F270" s="136" t="str">
        <f t="shared" ca="1" si="16"/>
        <v/>
      </c>
      <c r="P270" s="85"/>
      <c r="Q270" s="87"/>
      <c r="R270" s="87"/>
      <c r="S270" s="87"/>
      <c r="T270" s="87"/>
      <c r="U270" s="87"/>
      <c r="V270" s="87"/>
      <c r="W270" s="131" t="str">
        <f t="shared" ca="1" si="13"/>
        <v xml:space="preserve"> </v>
      </c>
      <c r="X270" s="133" t="str">
        <f t="shared" si="14"/>
        <v>REMOTO</v>
      </c>
      <c r="Y270" s="132" t="str">
        <f t="shared" si="15"/>
        <v>No se registra</v>
      </c>
    </row>
    <row r="271" spans="1:32" ht="39.950000000000003" customHeight="1" x14ac:dyDescent="0.3">
      <c r="E271" s="88"/>
      <c r="F271" s="136" t="str">
        <f t="shared" ca="1" si="16"/>
        <v/>
      </c>
      <c r="P271" s="85"/>
      <c r="Q271" s="87"/>
      <c r="R271" s="87"/>
      <c r="S271" s="87"/>
      <c r="T271" s="87"/>
      <c r="U271" s="87"/>
      <c r="V271" s="87"/>
      <c r="W271" s="131" t="str">
        <f t="shared" ref="W271:W301" ca="1" si="17">IF(ISBLANK(V271)=FALSE,IF((NOW()-V271)&lt;=180,1,2)," ")</f>
        <v xml:space="preserve"> </v>
      </c>
      <c r="X271" s="133" t="str">
        <f t="shared" ref="X271:X301" si="18">IF(U271="ALTA","PROBABLE",IF(U271="MEDIA","POSIBLE","REMOTO"))</f>
        <v>REMOTO</v>
      </c>
      <c r="Y271" s="132" t="str">
        <f t="shared" ref="Y271:Y301" si="19">IF(U271="ALTA","Provisión Contable",IF(U271="MEDIA","Cuenta de Orden","No se registra"))</f>
        <v>No se registra</v>
      </c>
    </row>
    <row r="272" spans="1:32" ht="39.950000000000003" customHeight="1" x14ac:dyDescent="0.3">
      <c r="E272" s="88"/>
      <c r="F272" s="136" t="str">
        <f t="shared" ca="1" si="16"/>
        <v/>
      </c>
      <c r="P272" s="85"/>
      <c r="Q272" s="87"/>
      <c r="R272" s="87"/>
      <c r="S272" s="87"/>
      <c r="T272" s="87"/>
      <c r="U272" s="87"/>
      <c r="V272" s="87"/>
      <c r="W272" s="131" t="str">
        <f t="shared" ca="1" si="17"/>
        <v xml:space="preserve"> </v>
      </c>
      <c r="X272" s="133" t="str">
        <f t="shared" si="18"/>
        <v>REMOTO</v>
      </c>
      <c r="Y272" s="132" t="str">
        <f t="shared" si="19"/>
        <v>No se registra</v>
      </c>
    </row>
    <row r="273" spans="5:25" ht="39.950000000000003" customHeight="1" x14ac:dyDescent="0.3">
      <c r="E273" s="88"/>
      <c r="F273" s="136" t="str">
        <f t="shared" ref="F273:F300" ca="1" si="20">IF(ISBLANK(E273)=FALSE,IF(YEAR(E273)=YEAR(NOW()),"Este Año",IF((YEAR(E273)-YEAR(NOW()))=-1,"Año Anterior","Mas de dos Años")),"")</f>
        <v/>
      </c>
      <c r="P273" s="85"/>
      <c r="Q273" s="87"/>
      <c r="R273" s="87"/>
      <c r="S273" s="87"/>
      <c r="T273" s="87"/>
      <c r="U273" s="87"/>
      <c r="V273" s="87"/>
      <c r="W273" s="131" t="str">
        <f t="shared" ca="1" si="17"/>
        <v xml:space="preserve"> </v>
      </c>
      <c r="X273" s="133" t="str">
        <f t="shared" si="18"/>
        <v>REMOTO</v>
      </c>
      <c r="Y273" s="132" t="str">
        <f t="shared" si="19"/>
        <v>No se registra</v>
      </c>
    </row>
    <row r="274" spans="5:25" ht="39.950000000000003" customHeight="1" x14ac:dyDescent="0.3">
      <c r="E274" s="88"/>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5:25" ht="39.950000000000003" customHeight="1" x14ac:dyDescent="0.3">
      <c r="E275" s="88"/>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5:25" ht="39.950000000000003" customHeight="1" x14ac:dyDescent="0.3">
      <c r="E276" s="88"/>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5:25" ht="39.950000000000003" customHeight="1" x14ac:dyDescent="0.3">
      <c r="E277" s="88"/>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5:25" ht="39.950000000000003" customHeight="1" x14ac:dyDescent="0.3">
      <c r="E278" s="88"/>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5:25" ht="39.950000000000003" customHeight="1" x14ac:dyDescent="0.3">
      <c r="E279" s="88"/>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5:25" ht="39.950000000000003" customHeight="1" x14ac:dyDescent="0.3">
      <c r="E280" s="88"/>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5:25" ht="39.950000000000003" customHeight="1" x14ac:dyDescent="0.3">
      <c r="E281" s="88"/>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5:25" ht="39.950000000000003" customHeight="1" x14ac:dyDescent="0.3">
      <c r="E282" s="88"/>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5:25" ht="39.950000000000003" customHeight="1" x14ac:dyDescent="0.3">
      <c r="E283" s="88"/>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5:25" ht="39.950000000000003" customHeight="1" x14ac:dyDescent="0.3">
      <c r="E284" s="88"/>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5:25" ht="39.950000000000003" customHeight="1" x14ac:dyDescent="0.3">
      <c r="E285" s="88"/>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5:25" ht="39.950000000000003" customHeight="1" x14ac:dyDescent="0.3">
      <c r="E286" s="88"/>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5:25" ht="39.950000000000003" customHeight="1" x14ac:dyDescent="0.3">
      <c r="E287" s="88"/>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5:25" ht="39.950000000000003" customHeight="1" x14ac:dyDescent="0.3">
      <c r="E288" s="88"/>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5:25" ht="39.950000000000003" customHeight="1" x14ac:dyDescent="0.3">
      <c r="E289" s="88"/>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5:25" ht="39.950000000000003" customHeight="1" x14ac:dyDescent="0.3">
      <c r="E290" s="88"/>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5:25" ht="39.950000000000003" customHeight="1" x14ac:dyDescent="0.3">
      <c r="E291" s="88"/>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5:25" ht="39.950000000000003" customHeight="1" x14ac:dyDescent="0.3">
      <c r="E292" s="88"/>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5:25" ht="39.950000000000003" customHeight="1" x14ac:dyDescent="0.3">
      <c r="E293" s="88"/>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5:25" ht="39.950000000000003" customHeight="1" x14ac:dyDescent="0.3">
      <c r="E294" s="88"/>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5:25" ht="39.950000000000003" customHeight="1" x14ac:dyDescent="0.3">
      <c r="E295" s="88"/>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5:25" ht="39.950000000000003" customHeight="1" x14ac:dyDescent="0.3">
      <c r="E296" s="88"/>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5:25" ht="39.950000000000003" customHeight="1" x14ac:dyDescent="0.3">
      <c r="E297" s="88"/>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5:25" ht="39.950000000000003" customHeight="1" x14ac:dyDescent="0.3">
      <c r="E298" s="88"/>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5:25" ht="39.950000000000003" customHeight="1" x14ac:dyDescent="0.3">
      <c r="E299" s="88"/>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5:25" ht="39.950000000000003" customHeight="1" x14ac:dyDescent="0.3">
      <c r="E300" s="88"/>
      <c r="F300" s="136" t="str">
        <f t="shared" ca="1" si="20"/>
        <v/>
      </c>
      <c r="P300" s="85"/>
      <c r="Q300" s="87"/>
      <c r="R300" s="87"/>
      <c r="S300" s="87"/>
      <c r="T300" s="87"/>
      <c r="U300" s="87"/>
      <c r="V300" s="87"/>
      <c r="W300" s="131" t="str">
        <f t="shared" ca="1" si="17"/>
        <v xml:space="preserve"> </v>
      </c>
      <c r="X300" s="133" t="str">
        <f t="shared" si="18"/>
        <v>REMOTO</v>
      </c>
      <c r="Y300" s="132" t="str">
        <f t="shared" si="19"/>
        <v>No se registra</v>
      </c>
    </row>
    <row r="301" spans="5:25" ht="39.950000000000003" customHeight="1" x14ac:dyDescent="0.3">
      <c r="E301" s="88"/>
      <c r="F301" s="136" t="str">
        <f t="shared" ref="F301" ca="1" si="21">IF(ISBLANK(E301)=FALSE,IF(YEAR(E301)=YEAR(NOW()),"Este Año",IF((YEAR(E301)-YEAR(NOW()))=-1,"Año Anterior","Mas de dos Años")),"")</f>
        <v/>
      </c>
      <c r="P301" s="85"/>
      <c r="Q301" s="87"/>
      <c r="R301" s="87"/>
      <c r="S301" s="87"/>
      <c r="T301" s="87"/>
      <c r="U301" s="87"/>
      <c r="V301" s="87"/>
      <c r="W301" s="131" t="str">
        <f t="shared" ca="1" si="17"/>
        <v xml:space="preserve"> </v>
      </c>
      <c r="X301" s="133" t="str">
        <f t="shared" si="18"/>
        <v>REMOTO</v>
      </c>
      <c r="Y301" s="132" t="str">
        <f t="shared" si="19"/>
        <v>No se registra</v>
      </c>
    </row>
    <row r="302" spans="5:25" ht="39.950000000000003" customHeight="1" x14ac:dyDescent="0.3">
      <c r="E302" s="88"/>
      <c r="P302" s="85"/>
      <c r="Q302" s="87"/>
      <c r="R302" s="87"/>
      <c r="S302" s="87"/>
      <c r="T302" s="87"/>
      <c r="U302" s="87"/>
      <c r="V302" s="87"/>
      <c r="W302" s="87"/>
    </row>
    <row r="303" spans="5:25" ht="39.950000000000003" customHeight="1" x14ac:dyDescent="0.3">
      <c r="E303" s="88"/>
      <c r="P303" s="85"/>
      <c r="Q303" s="87"/>
      <c r="R303" s="87"/>
      <c r="S303" s="87"/>
      <c r="T303" s="87"/>
      <c r="U303" s="87"/>
      <c r="V303" s="87"/>
      <c r="W303" s="87"/>
    </row>
    <row r="304" spans="5:25" ht="39.950000000000003" customHeight="1" x14ac:dyDescent="0.3">
      <c r="E304" s="88"/>
      <c r="P304" s="85"/>
      <c r="Q304" s="87"/>
      <c r="R304" s="87"/>
      <c r="S304" s="87"/>
      <c r="T304" s="87"/>
      <c r="U304" s="87"/>
      <c r="V304" s="87"/>
      <c r="W304" s="87"/>
    </row>
    <row r="305" spans="5:23" ht="39.950000000000003" customHeight="1" x14ac:dyDescent="0.3">
      <c r="E305" s="88"/>
      <c r="P305" s="85"/>
      <c r="Q305" s="87"/>
      <c r="R305" s="87"/>
      <c r="S305" s="87"/>
      <c r="T305" s="87"/>
      <c r="U305" s="87"/>
      <c r="V305" s="87"/>
      <c r="W305" s="87"/>
    </row>
    <row r="306" spans="5:23" ht="39.950000000000003" customHeight="1" x14ac:dyDescent="0.3">
      <c r="E306" s="88"/>
      <c r="P306" s="85"/>
      <c r="Q306" s="87"/>
      <c r="R306" s="87"/>
      <c r="S306" s="87"/>
      <c r="T306" s="87"/>
      <c r="U306" s="87"/>
      <c r="V306" s="87"/>
      <c r="W306" s="87"/>
    </row>
    <row r="307" spans="5:23" ht="39.950000000000003" customHeight="1" x14ac:dyDescent="0.3">
      <c r="E307" s="88"/>
      <c r="P307" s="85"/>
      <c r="Q307" s="87"/>
      <c r="R307" s="87"/>
      <c r="S307" s="87"/>
      <c r="T307" s="87"/>
      <c r="U307" s="87"/>
      <c r="V307" s="87"/>
      <c r="W307" s="87"/>
    </row>
    <row r="308" spans="5:23" ht="39.950000000000003" customHeight="1" x14ac:dyDescent="0.3">
      <c r="E308" s="88"/>
      <c r="P308" s="85"/>
      <c r="Q308" s="87"/>
      <c r="R308" s="87"/>
      <c r="S308" s="87"/>
      <c r="T308" s="87"/>
      <c r="U308" s="87"/>
      <c r="V308" s="87"/>
      <c r="W308" s="87"/>
    </row>
    <row r="309" spans="5:23" ht="39.950000000000003" customHeight="1" x14ac:dyDescent="0.3">
      <c r="E309" s="88"/>
      <c r="P309" s="85"/>
      <c r="Q309" s="87"/>
      <c r="R309" s="87"/>
      <c r="S309" s="87"/>
      <c r="T309" s="87"/>
      <c r="U309" s="87"/>
      <c r="V309" s="87"/>
      <c r="W309" s="87"/>
    </row>
    <row r="310" spans="5:23" ht="39.950000000000003" customHeight="1" x14ac:dyDescent="0.3">
      <c r="E310" s="88"/>
      <c r="P310" s="85"/>
      <c r="Q310" s="87"/>
      <c r="R310" s="87"/>
      <c r="S310" s="87"/>
      <c r="T310" s="87"/>
      <c r="U310" s="87"/>
      <c r="V310" s="87"/>
      <c r="W310" s="87"/>
    </row>
    <row r="311" spans="5:23" ht="39.950000000000003" customHeight="1" x14ac:dyDescent="0.3">
      <c r="E311" s="88"/>
      <c r="P311" s="85"/>
      <c r="Q311" s="87"/>
      <c r="R311" s="87"/>
      <c r="S311" s="87"/>
      <c r="T311" s="87"/>
      <c r="U311" s="87"/>
      <c r="V311" s="87"/>
      <c r="W311" s="87"/>
    </row>
    <row r="312" spans="5:23" ht="39.950000000000003" customHeight="1" x14ac:dyDescent="0.3">
      <c r="E312" s="88"/>
      <c r="P312" s="85"/>
      <c r="Q312" s="87"/>
      <c r="R312" s="87"/>
      <c r="S312" s="87"/>
      <c r="T312" s="87"/>
      <c r="U312" s="87"/>
      <c r="V312" s="87"/>
      <c r="W312" s="87"/>
    </row>
    <row r="313" spans="5:23" ht="39.950000000000003" customHeight="1" x14ac:dyDescent="0.3">
      <c r="E313" s="88"/>
      <c r="P313" s="85"/>
      <c r="Q313" s="87"/>
      <c r="R313" s="87"/>
      <c r="S313" s="87"/>
      <c r="T313" s="87"/>
      <c r="U313" s="87"/>
      <c r="V313" s="87"/>
      <c r="W313" s="87"/>
    </row>
    <row r="314" spans="5:23" ht="39.950000000000003" customHeight="1" x14ac:dyDescent="0.3">
      <c r="E314" s="88"/>
      <c r="P314" s="85"/>
      <c r="Q314" s="87"/>
      <c r="R314" s="87"/>
      <c r="S314" s="87"/>
      <c r="T314" s="87"/>
      <c r="U314" s="87"/>
      <c r="V314" s="87"/>
      <c r="W314" s="87"/>
    </row>
    <row r="315" spans="5:23" ht="39.950000000000003" customHeight="1" x14ac:dyDescent="0.3">
      <c r="E315" s="88"/>
      <c r="P315" s="85"/>
      <c r="Q315" s="87"/>
      <c r="R315" s="87"/>
      <c r="S315" s="87"/>
      <c r="T315" s="87"/>
      <c r="U315" s="87"/>
      <c r="V315" s="87"/>
      <c r="W315" s="87"/>
    </row>
    <row r="316" spans="5:23" ht="39.950000000000003" customHeight="1" x14ac:dyDescent="0.3">
      <c r="E316" s="88"/>
      <c r="P316" s="85"/>
      <c r="Q316" s="87"/>
      <c r="R316" s="87"/>
      <c r="S316" s="87"/>
      <c r="T316" s="87"/>
      <c r="U316" s="87"/>
      <c r="V316" s="87"/>
      <c r="W316" s="87"/>
    </row>
    <row r="317" spans="5:23" ht="39.950000000000003" customHeight="1" x14ac:dyDescent="0.3">
      <c r="E317" s="88"/>
      <c r="P317" s="85"/>
      <c r="Q317" s="87"/>
      <c r="R317" s="87"/>
      <c r="S317" s="87"/>
      <c r="T317" s="87"/>
      <c r="U317" s="87"/>
      <c r="V317" s="87"/>
      <c r="W317" s="87"/>
    </row>
    <row r="318" spans="5:23" ht="39.950000000000003" customHeight="1" x14ac:dyDescent="0.3">
      <c r="E318" s="88"/>
      <c r="P318" s="85"/>
      <c r="Q318" s="87"/>
      <c r="R318" s="87"/>
      <c r="S318" s="87"/>
      <c r="T318" s="87"/>
      <c r="U318" s="87"/>
      <c r="V318" s="87"/>
      <c r="W318" s="87"/>
    </row>
    <row r="319" spans="5:23" ht="39.950000000000003" customHeight="1" x14ac:dyDescent="0.3">
      <c r="E319" s="88"/>
      <c r="P319" s="85"/>
      <c r="Q319" s="87"/>
      <c r="R319" s="87"/>
      <c r="S319" s="87"/>
      <c r="T319" s="87"/>
      <c r="U319" s="87"/>
      <c r="V319" s="87"/>
      <c r="W319" s="87"/>
    </row>
    <row r="320" spans="5:23" ht="39.950000000000003" customHeight="1" x14ac:dyDescent="0.3">
      <c r="E320" s="88"/>
      <c r="P320" s="85"/>
      <c r="Q320" s="87"/>
      <c r="R320" s="87"/>
      <c r="S320" s="87"/>
      <c r="T320" s="87"/>
      <c r="U320" s="87"/>
      <c r="V320" s="87"/>
      <c r="W320" s="87"/>
    </row>
    <row r="321" spans="5:23" ht="39.950000000000003" customHeight="1" x14ac:dyDescent="0.3">
      <c r="E321" s="88"/>
      <c r="P321" s="85"/>
      <c r="Q321" s="87"/>
      <c r="R321" s="87"/>
      <c r="S321" s="87"/>
      <c r="T321" s="87"/>
      <c r="U321" s="87"/>
      <c r="V321" s="87"/>
      <c r="W321" s="87"/>
    </row>
    <row r="322" spans="5:23" ht="39.950000000000003" customHeight="1" x14ac:dyDescent="0.3">
      <c r="E322" s="88"/>
      <c r="P322" s="85"/>
      <c r="Q322" s="87"/>
      <c r="R322" s="87"/>
      <c r="S322" s="87"/>
      <c r="T322" s="87"/>
      <c r="U322" s="87"/>
      <c r="V322" s="87"/>
      <c r="W322" s="87"/>
    </row>
    <row r="323" spans="5:23" ht="39.950000000000003" customHeight="1" x14ac:dyDescent="0.3">
      <c r="E323" s="88"/>
      <c r="P323" s="85"/>
      <c r="Q323" s="87"/>
      <c r="R323" s="87"/>
      <c r="S323" s="87"/>
      <c r="T323" s="87"/>
      <c r="U323" s="87"/>
      <c r="V323" s="87"/>
      <c r="W323" s="87"/>
    </row>
    <row r="324" spans="5:23" ht="39.950000000000003" customHeight="1" x14ac:dyDescent="0.3">
      <c r="E324" s="88"/>
      <c r="P324" s="85"/>
      <c r="Q324" s="87"/>
      <c r="R324" s="87"/>
      <c r="S324" s="87"/>
      <c r="T324" s="87"/>
      <c r="U324" s="87"/>
      <c r="V324" s="87"/>
      <c r="W324" s="87"/>
    </row>
    <row r="325" spans="5:23" ht="39.950000000000003" customHeight="1" x14ac:dyDescent="0.3">
      <c r="E325" s="88"/>
      <c r="P325" s="85"/>
      <c r="Q325" s="87"/>
      <c r="R325" s="87"/>
      <c r="S325" s="87"/>
      <c r="T325" s="87"/>
      <c r="U325" s="87"/>
      <c r="V325" s="87"/>
      <c r="W325" s="87"/>
    </row>
    <row r="326" spans="5:23" ht="39.950000000000003" customHeight="1" x14ac:dyDescent="0.3">
      <c r="E326" s="88"/>
      <c r="P326" s="85"/>
      <c r="Q326" s="87"/>
      <c r="R326" s="87"/>
      <c r="S326" s="87"/>
      <c r="T326" s="87"/>
      <c r="U326" s="87"/>
      <c r="V326" s="87"/>
      <c r="W326" s="87"/>
    </row>
    <row r="327" spans="5:23" ht="39.950000000000003" customHeight="1" x14ac:dyDescent="0.3">
      <c r="E327" s="88"/>
      <c r="P327" s="85"/>
      <c r="Q327" s="87"/>
      <c r="R327" s="87"/>
      <c r="S327" s="87"/>
      <c r="T327" s="87"/>
      <c r="U327" s="87"/>
      <c r="V327" s="87"/>
      <c r="W327" s="87"/>
    </row>
    <row r="328" spans="5:23" ht="39.950000000000003" customHeight="1" x14ac:dyDescent="0.3">
      <c r="E328" s="88"/>
      <c r="P328" s="85"/>
      <c r="Q328" s="87"/>
      <c r="R328" s="87"/>
      <c r="S328" s="87"/>
      <c r="T328" s="87"/>
      <c r="U328" s="87"/>
      <c r="V328" s="87"/>
      <c r="W328" s="87"/>
    </row>
    <row r="329" spans="5:23" ht="39.950000000000003" customHeight="1" x14ac:dyDescent="0.3">
      <c r="E329" s="88"/>
      <c r="P329" s="85"/>
      <c r="Q329" s="87"/>
      <c r="R329" s="87"/>
      <c r="S329" s="87"/>
      <c r="T329" s="87"/>
      <c r="U329" s="87"/>
      <c r="V329" s="87"/>
      <c r="W329" s="87"/>
    </row>
    <row r="330" spans="5:23" ht="39.950000000000003" customHeight="1" x14ac:dyDescent="0.3">
      <c r="E330" s="88"/>
      <c r="P330" s="85"/>
      <c r="Q330" s="87"/>
      <c r="R330" s="87"/>
      <c r="S330" s="87"/>
      <c r="T330" s="87"/>
      <c r="U330" s="87"/>
      <c r="V330" s="87"/>
      <c r="W330" s="87"/>
    </row>
    <row r="331" spans="5:23" ht="39.950000000000003" customHeight="1" x14ac:dyDescent="0.3">
      <c r="E331" s="88"/>
      <c r="P331" s="85"/>
      <c r="Q331" s="87"/>
      <c r="R331" s="87"/>
      <c r="S331" s="87"/>
      <c r="T331" s="87"/>
      <c r="U331" s="87"/>
      <c r="V331" s="87"/>
      <c r="W331" s="87"/>
    </row>
    <row r="332" spans="5:23" ht="39.950000000000003" customHeight="1" x14ac:dyDescent="0.3">
      <c r="E332" s="88"/>
      <c r="P332" s="85"/>
      <c r="Q332" s="87"/>
      <c r="R332" s="87"/>
      <c r="S332" s="87"/>
      <c r="T332" s="87"/>
      <c r="U332" s="87"/>
      <c r="V332" s="87"/>
      <c r="W332" s="87"/>
    </row>
    <row r="333" spans="5:23" ht="39.950000000000003" customHeight="1" x14ac:dyDescent="0.3">
      <c r="E333" s="88"/>
      <c r="P333" s="85"/>
      <c r="Q333" s="87"/>
      <c r="R333" s="87"/>
      <c r="S333" s="87"/>
      <c r="T333" s="87"/>
      <c r="U333" s="87"/>
      <c r="V333" s="87"/>
      <c r="W333" s="87"/>
    </row>
    <row r="334" spans="5:23" ht="39.950000000000003" customHeight="1" x14ac:dyDescent="0.3">
      <c r="E334" s="88"/>
      <c r="P334" s="85"/>
      <c r="Q334" s="87"/>
      <c r="R334" s="87"/>
      <c r="S334" s="87"/>
      <c r="T334" s="87"/>
      <c r="U334" s="87"/>
      <c r="V334" s="87"/>
      <c r="W334" s="87"/>
    </row>
    <row r="335" spans="5:23" ht="39.950000000000003" customHeight="1" x14ac:dyDescent="0.3">
      <c r="E335" s="88"/>
      <c r="P335" s="85"/>
      <c r="Q335" s="87"/>
      <c r="R335" s="87"/>
      <c r="S335" s="87"/>
      <c r="T335" s="87"/>
      <c r="U335" s="87"/>
      <c r="V335" s="87"/>
      <c r="W335" s="87"/>
    </row>
    <row r="336" spans="5:23" ht="39.950000000000003" customHeight="1" x14ac:dyDescent="0.3">
      <c r="E336" s="88"/>
      <c r="P336" s="85"/>
      <c r="Q336" s="87"/>
      <c r="R336" s="87"/>
      <c r="S336" s="87"/>
      <c r="T336" s="87"/>
      <c r="U336" s="87"/>
      <c r="V336" s="87"/>
      <c r="W336" s="87"/>
    </row>
    <row r="337" spans="5:23" ht="39.950000000000003" customHeight="1" x14ac:dyDescent="0.3">
      <c r="E337" s="88"/>
      <c r="P337" s="85"/>
      <c r="Q337" s="87"/>
      <c r="R337" s="87"/>
      <c r="S337" s="87"/>
      <c r="T337" s="87"/>
      <c r="U337" s="87"/>
      <c r="V337" s="87"/>
      <c r="W337" s="87"/>
    </row>
    <row r="338" spans="5:23" ht="39.950000000000003" customHeight="1" x14ac:dyDescent="0.3">
      <c r="E338" s="88"/>
      <c r="P338" s="85"/>
      <c r="Q338" s="87"/>
      <c r="R338" s="87"/>
      <c r="S338" s="87"/>
      <c r="T338" s="87"/>
      <c r="U338" s="87"/>
      <c r="V338" s="87"/>
      <c r="W338" s="87"/>
    </row>
    <row r="339" spans="5:23" ht="39.950000000000003" customHeight="1" x14ac:dyDescent="0.3">
      <c r="E339" s="88"/>
      <c r="P339" s="85"/>
      <c r="Q339" s="87"/>
      <c r="R339" s="87"/>
      <c r="S339" s="87"/>
      <c r="T339" s="87"/>
      <c r="U339" s="87"/>
      <c r="V339" s="87"/>
      <c r="W339" s="87"/>
    </row>
    <row r="340" spans="5:23" ht="39.950000000000003" customHeight="1" x14ac:dyDescent="0.3">
      <c r="E340" s="88"/>
      <c r="P340" s="85"/>
      <c r="Q340" s="87"/>
      <c r="R340" s="87"/>
      <c r="S340" s="87"/>
      <c r="T340" s="87"/>
      <c r="U340" s="87"/>
      <c r="V340" s="87"/>
      <c r="W340" s="87"/>
    </row>
    <row r="341" spans="5:23" ht="39.950000000000003" customHeight="1" x14ac:dyDescent="0.3">
      <c r="E341" s="88"/>
      <c r="P341" s="85"/>
      <c r="Q341" s="87"/>
      <c r="R341" s="87"/>
      <c r="S341" s="87"/>
      <c r="T341" s="87"/>
      <c r="U341" s="87"/>
      <c r="V341" s="87"/>
      <c r="W341" s="87"/>
    </row>
    <row r="342" spans="5:23" ht="39.950000000000003" customHeight="1" x14ac:dyDescent="0.3">
      <c r="E342" s="88"/>
      <c r="P342" s="85"/>
      <c r="Q342" s="87"/>
      <c r="R342" s="87"/>
      <c r="S342" s="87"/>
      <c r="T342" s="87"/>
      <c r="U342" s="87"/>
      <c r="V342" s="87"/>
      <c r="W342" s="87"/>
    </row>
    <row r="343" spans="5:23" ht="39.950000000000003" customHeight="1" x14ac:dyDescent="0.3">
      <c r="E343" s="88"/>
      <c r="P343" s="85"/>
      <c r="Q343" s="87"/>
      <c r="R343" s="87"/>
      <c r="S343" s="87"/>
      <c r="T343" s="87"/>
      <c r="U343" s="87"/>
      <c r="V343" s="87"/>
      <c r="W343" s="87"/>
    </row>
    <row r="344" spans="5:23" ht="39.950000000000003" customHeight="1" x14ac:dyDescent="0.3">
      <c r="E344" s="88"/>
      <c r="P344" s="85"/>
      <c r="Q344" s="87"/>
      <c r="R344" s="87"/>
      <c r="S344" s="87"/>
      <c r="T344" s="87"/>
      <c r="U344" s="87"/>
      <c r="V344" s="87"/>
      <c r="W344" s="87"/>
    </row>
    <row r="345" spans="5:23" ht="39.950000000000003" customHeight="1" x14ac:dyDescent="0.3">
      <c r="E345" s="88"/>
      <c r="P345" s="85"/>
      <c r="Q345" s="87"/>
      <c r="R345" s="87"/>
      <c r="S345" s="87"/>
      <c r="T345" s="87"/>
      <c r="U345" s="87"/>
      <c r="V345" s="87"/>
      <c r="W345" s="87"/>
    </row>
    <row r="346" spans="5:23" ht="39.950000000000003" customHeight="1" x14ac:dyDescent="0.3">
      <c r="E346" s="88"/>
      <c r="P346" s="85"/>
      <c r="Q346" s="87"/>
      <c r="R346" s="87"/>
      <c r="S346" s="87"/>
      <c r="T346" s="87"/>
      <c r="U346" s="87"/>
      <c r="V346" s="87"/>
      <c r="W346" s="87"/>
    </row>
    <row r="347" spans="5:23" ht="39.950000000000003" customHeight="1" x14ac:dyDescent="0.3">
      <c r="E347" s="88"/>
      <c r="P347" s="85"/>
      <c r="Q347" s="87"/>
      <c r="R347" s="87"/>
      <c r="S347" s="87"/>
      <c r="T347" s="87"/>
      <c r="U347" s="87"/>
      <c r="V347" s="87"/>
      <c r="W347" s="87"/>
    </row>
    <row r="348" spans="5:23" ht="39.950000000000003" customHeight="1" x14ac:dyDescent="0.3">
      <c r="E348" s="88"/>
      <c r="P348" s="85"/>
      <c r="Q348" s="87"/>
      <c r="R348" s="87"/>
      <c r="S348" s="87"/>
      <c r="T348" s="87"/>
      <c r="U348" s="87"/>
      <c r="V348" s="87"/>
      <c r="W348" s="87"/>
    </row>
    <row r="349" spans="5:23" ht="39.950000000000003" customHeight="1" x14ac:dyDescent="0.3">
      <c r="E349" s="88"/>
      <c r="P349" s="85"/>
      <c r="Q349" s="87"/>
      <c r="R349" s="87"/>
      <c r="S349" s="87"/>
      <c r="T349" s="87"/>
      <c r="U349" s="87"/>
      <c r="V349" s="87"/>
      <c r="W349" s="87"/>
    </row>
    <row r="350" spans="5:23" ht="39.950000000000003" customHeight="1" x14ac:dyDescent="0.3">
      <c r="E350" s="88"/>
      <c r="P350" s="85"/>
      <c r="Q350" s="87"/>
      <c r="R350" s="87"/>
      <c r="S350" s="87"/>
      <c r="T350" s="87"/>
      <c r="U350" s="87"/>
      <c r="V350" s="87"/>
      <c r="W350" s="87"/>
    </row>
    <row r="351" spans="5:23" ht="39.950000000000003" customHeight="1" x14ac:dyDescent="0.3">
      <c r="E351" s="88"/>
      <c r="P351" s="85"/>
      <c r="Q351" s="87"/>
      <c r="R351" s="87"/>
      <c r="S351" s="87"/>
      <c r="T351" s="87"/>
      <c r="U351" s="87"/>
      <c r="V351" s="87"/>
      <c r="W351" s="87"/>
    </row>
    <row r="352" spans="5:23" ht="39.950000000000003" customHeight="1" x14ac:dyDescent="0.3">
      <c r="E352" s="88"/>
      <c r="P352" s="85"/>
      <c r="Q352" s="87"/>
      <c r="R352" s="87"/>
      <c r="S352" s="87"/>
      <c r="T352" s="87"/>
      <c r="U352" s="87"/>
      <c r="V352" s="87"/>
      <c r="W352" s="87"/>
    </row>
    <row r="353" spans="5:23" ht="39.950000000000003" customHeight="1" x14ac:dyDescent="0.3">
      <c r="E353" s="88"/>
      <c r="P353" s="85"/>
      <c r="Q353" s="87"/>
      <c r="R353" s="87"/>
      <c r="S353" s="87"/>
      <c r="T353" s="87"/>
      <c r="U353" s="87"/>
      <c r="V353" s="87"/>
      <c r="W353" s="87"/>
    </row>
    <row r="354" spans="5:23" ht="39.950000000000003" customHeight="1" x14ac:dyDescent="0.3">
      <c r="E354" s="88"/>
      <c r="P354" s="85"/>
      <c r="Q354" s="87"/>
      <c r="R354" s="87"/>
      <c r="S354" s="87"/>
      <c r="T354" s="87"/>
      <c r="U354" s="87"/>
      <c r="V354" s="87"/>
      <c r="W354" s="87"/>
    </row>
    <row r="355" spans="5:23" ht="39.950000000000003" customHeight="1" x14ac:dyDescent="0.3">
      <c r="E355" s="88"/>
      <c r="P355" s="85"/>
      <c r="Q355" s="87"/>
      <c r="R355" s="87"/>
      <c r="S355" s="87"/>
      <c r="T355" s="87"/>
      <c r="U355" s="87"/>
      <c r="V355" s="87"/>
      <c r="W355" s="87"/>
    </row>
    <row r="356" spans="5:23" ht="39.950000000000003" customHeight="1" x14ac:dyDescent="0.3">
      <c r="E356" s="88"/>
      <c r="P356" s="85"/>
      <c r="Q356" s="87"/>
      <c r="R356" s="87"/>
      <c r="S356" s="87"/>
      <c r="T356" s="87"/>
      <c r="U356" s="87"/>
      <c r="V356" s="87"/>
      <c r="W356" s="87"/>
    </row>
    <row r="357" spans="5:23" ht="39.950000000000003" customHeight="1" x14ac:dyDescent="0.3">
      <c r="E357" s="88"/>
      <c r="P357" s="85"/>
      <c r="Q357" s="87"/>
      <c r="R357" s="87"/>
      <c r="S357" s="87"/>
      <c r="T357" s="87"/>
      <c r="U357" s="87"/>
      <c r="V357" s="87"/>
      <c r="W357" s="87"/>
    </row>
    <row r="358" spans="5:23" ht="39.950000000000003" customHeight="1" x14ac:dyDescent="0.3">
      <c r="E358" s="88"/>
      <c r="P358" s="85"/>
      <c r="Q358" s="87"/>
      <c r="R358" s="87"/>
      <c r="S358" s="87"/>
      <c r="T358" s="87"/>
      <c r="U358" s="87"/>
      <c r="V358" s="87"/>
      <c r="W358" s="87"/>
    </row>
    <row r="359" spans="5:23" ht="39.950000000000003" customHeight="1" x14ac:dyDescent="0.3">
      <c r="E359" s="88"/>
      <c r="P359" s="85"/>
      <c r="Q359" s="87"/>
      <c r="R359" s="87"/>
      <c r="S359" s="87"/>
      <c r="T359" s="87"/>
      <c r="U359" s="87"/>
      <c r="V359" s="87"/>
      <c r="W359" s="87"/>
    </row>
    <row r="360" spans="5:23" ht="39.950000000000003" customHeight="1" x14ac:dyDescent="0.3">
      <c r="E360" s="88"/>
      <c r="P360" s="85"/>
      <c r="Q360" s="87"/>
      <c r="R360" s="87"/>
      <c r="S360" s="87"/>
      <c r="T360" s="87"/>
      <c r="U360" s="87"/>
      <c r="V360" s="87"/>
      <c r="W360" s="87"/>
    </row>
    <row r="361" spans="5:23" ht="39.950000000000003" customHeight="1" x14ac:dyDescent="0.3">
      <c r="E361" s="88"/>
      <c r="P361" s="85"/>
      <c r="Q361" s="87"/>
      <c r="R361" s="87"/>
      <c r="S361" s="87"/>
      <c r="T361" s="87"/>
      <c r="U361" s="87"/>
      <c r="V361" s="87"/>
      <c r="W361" s="87"/>
    </row>
    <row r="362" spans="5:23" ht="39.950000000000003" customHeight="1" x14ac:dyDescent="0.3">
      <c r="E362" s="88"/>
      <c r="P362" s="85"/>
      <c r="Q362" s="87"/>
      <c r="R362" s="87"/>
      <c r="S362" s="87"/>
      <c r="T362" s="87"/>
      <c r="U362" s="87"/>
      <c r="V362" s="87"/>
      <c r="W362" s="87"/>
    </row>
    <row r="363" spans="5:23" ht="39.950000000000003" customHeight="1" x14ac:dyDescent="0.3">
      <c r="E363" s="88"/>
      <c r="P363" s="85"/>
      <c r="Q363" s="87"/>
      <c r="R363" s="87"/>
      <c r="S363" s="87"/>
      <c r="T363" s="87"/>
      <c r="U363" s="87"/>
      <c r="V363" s="87"/>
      <c r="W363" s="87"/>
    </row>
    <row r="364" spans="5:23" ht="39.950000000000003" customHeight="1" x14ac:dyDescent="0.3">
      <c r="E364" s="88"/>
      <c r="P364" s="85"/>
      <c r="Q364" s="87"/>
      <c r="R364" s="87"/>
      <c r="S364" s="87"/>
      <c r="T364" s="87"/>
      <c r="U364" s="87"/>
      <c r="V364" s="87"/>
      <c r="W364" s="87"/>
    </row>
    <row r="365" spans="5:23" ht="39.950000000000003" customHeight="1" x14ac:dyDescent="0.3">
      <c r="E365" s="88"/>
      <c r="P365" s="85"/>
      <c r="Q365" s="87"/>
      <c r="R365" s="87"/>
      <c r="S365" s="87"/>
      <c r="T365" s="87"/>
      <c r="U365" s="87"/>
      <c r="V365" s="87"/>
      <c r="W365" s="87"/>
    </row>
    <row r="366" spans="5:23" ht="39.950000000000003" customHeight="1" x14ac:dyDescent="0.3">
      <c r="E366" s="88"/>
      <c r="P366" s="85"/>
      <c r="Q366" s="87"/>
      <c r="R366" s="87"/>
      <c r="S366" s="87"/>
      <c r="T366" s="87"/>
      <c r="U366" s="87"/>
      <c r="V366" s="87"/>
      <c r="W366" s="87"/>
    </row>
    <row r="367" spans="5:23" ht="39.950000000000003" customHeight="1" x14ac:dyDescent="0.3">
      <c r="E367" s="88"/>
      <c r="P367" s="85"/>
      <c r="Q367" s="87"/>
      <c r="R367" s="87"/>
      <c r="S367" s="87"/>
      <c r="T367" s="87"/>
      <c r="U367" s="87"/>
      <c r="V367" s="87"/>
      <c r="W367" s="87"/>
    </row>
    <row r="368" spans="5:23" ht="39.950000000000003" customHeight="1" x14ac:dyDescent="0.3">
      <c r="E368" s="88"/>
      <c r="P368" s="85"/>
      <c r="Q368" s="87"/>
      <c r="R368" s="87"/>
      <c r="S368" s="87"/>
      <c r="T368" s="87"/>
      <c r="U368" s="87"/>
      <c r="V368" s="87"/>
      <c r="W368" s="87"/>
    </row>
    <row r="369" spans="5:23" ht="39.950000000000003" customHeight="1" x14ac:dyDescent="0.3">
      <c r="E369" s="88"/>
      <c r="P369" s="85"/>
      <c r="Q369" s="87"/>
      <c r="R369" s="87"/>
      <c r="S369" s="87"/>
      <c r="T369" s="87"/>
      <c r="U369" s="87"/>
      <c r="V369" s="87"/>
      <c r="W369" s="87"/>
    </row>
    <row r="370" spans="5:23" ht="39.950000000000003" customHeight="1" x14ac:dyDescent="0.3">
      <c r="E370" s="88"/>
      <c r="P370" s="85"/>
      <c r="Q370" s="87"/>
      <c r="R370" s="87"/>
      <c r="S370" s="87"/>
      <c r="T370" s="87"/>
      <c r="U370" s="87"/>
      <c r="V370" s="87"/>
      <c r="W370" s="87"/>
    </row>
    <row r="371" spans="5:23" ht="39.950000000000003" customHeight="1" x14ac:dyDescent="0.3">
      <c r="E371" s="88"/>
      <c r="P371" s="85"/>
      <c r="Q371" s="87"/>
      <c r="R371" s="87"/>
      <c r="S371" s="87"/>
      <c r="T371" s="87"/>
      <c r="U371" s="87"/>
      <c r="V371" s="87"/>
      <c r="W371" s="87"/>
    </row>
    <row r="372" spans="5:23" ht="39.950000000000003" customHeight="1" x14ac:dyDescent="0.3">
      <c r="E372" s="88"/>
      <c r="P372" s="85"/>
      <c r="Q372" s="87"/>
      <c r="R372" s="87"/>
      <c r="S372" s="87"/>
      <c r="T372" s="87"/>
      <c r="U372" s="87"/>
      <c r="V372" s="87"/>
      <c r="W372" s="87"/>
    </row>
    <row r="373" spans="5:23" ht="39.950000000000003" customHeight="1" x14ac:dyDescent="0.3">
      <c r="E373" s="88"/>
      <c r="P373" s="85"/>
      <c r="Q373" s="87"/>
      <c r="R373" s="87"/>
      <c r="S373" s="87"/>
      <c r="T373" s="87"/>
      <c r="U373" s="87"/>
      <c r="V373" s="87"/>
      <c r="W373" s="87"/>
    </row>
    <row r="374" spans="5:23" ht="39.950000000000003" customHeight="1" x14ac:dyDescent="0.3">
      <c r="E374" s="88"/>
      <c r="P374" s="85"/>
      <c r="Q374" s="87"/>
      <c r="R374" s="87"/>
      <c r="S374" s="87"/>
      <c r="T374" s="87"/>
      <c r="U374" s="87"/>
      <c r="V374" s="87"/>
      <c r="W374" s="87"/>
    </row>
    <row r="375" spans="5:23" ht="39.950000000000003" customHeight="1" x14ac:dyDescent="0.3">
      <c r="E375" s="88"/>
      <c r="P375" s="85"/>
      <c r="Q375" s="87"/>
      <c r="R375" s="87"/>
      <c r="S375" s="87"/>
      <c r="T375" s="87"/>
      <c r="U375" s="87"/>
      <c r="V375" s="87"/>
      <c r="W375" s="87"/>
    </row>
    <row r="376" spans="5:23" ht="39.950000000000003" customHeight="1" x14ac:dyDescent="0.3">
      <c r="E376" s="88"/>
      <c r="P376" s="85"/>
      <c r="Q376" s="87"/>
      <c r="R376" s="87"/>
      <c r="S376" s="87"/>
      <c r="T376" s="87"/>
      <c r="U376" s="87"/>
      <c r="V376" s="87"/>
      <c r="W376" s="87"/>
    </row>
    <row r="377" spans="5:23" ht="39.950000000000003" customHeight="1" x14ac:dyDescent="0.3">
      <c r="E377" s="88"/>
      <c r="P377" s="85"/>
      <c r="Q377" s="87"/>
      <c r="R377" s="87"/>
      <c r="S377" s="87"/>
      <c r="T377" s="87"/>
      <c r="U377" s="87"/>
      <c r="V377" s="87"/>
      <c r="W377" s="87"/>
    </row>
    <row r="378" spans="5:23" ht="39.950000000000003" customHeight="1" x14ac:dyDescent="0.3">
      <c r="E378" s="88"/>
      <c r="P378" s="85"/>
      <c r="Q378" s="87"/>
      <c r="R378" s="87"/>
      <c r="S378" s="87"/>
      <c r="T378" s="87"/>
      <c r="U378" s="87"/>
      <c r="V378" s="87"/>
      <c r="W378" s="87"/>
    </row>
    <row r="379" spans="5:23" ht="39.950000000000003" customHeight="1" x14ac:dyDescent="0.3">
      <c r="E379" s="88"/>
      <c r="P379" s="85"/>
      <c r="Q379" s="87"/>
      <c r="R379" s="87"/>
      <c r="S379" s="87"/>
      <c r="T379" s="87"/>
      <c r="U379" s="87"/>
      <c r="V379" s="87"/>
      <c r="W379" s="87"/>
    </row>
    <row r="380" spans="5:23" ht="39.950000000000003" customHeight="1" x14ac:dyDescent="0.3">
      <c r="E380" s="88"/>
      <c r="P380" s="85"/>
      <c r="Q380" s="87"/>
      <c r="R380" s="87"/>
      <c r="S380" s="87"/>
      <c r="T380" s="87"/>
      <c r="U380" s="87"/>
      <c r="V380" s="87"/>
      <c r="W380" s="87"/>
    </row>
    <row r="381" spans="5:23" ht="39.950000000000003" customHeight="1" x14ac:dyDescent="0.3">
      <c r="E381" s="88"/>
      <c r="P381" s="85"/>
      <c r="Q381" s="87"/>
      <c r="R381" s="87"/>
      <c r="S381" s="87"/>
      <c r="T381" s="87"/>
      <c r="U381" s="87"/>
      <c r="V381" s="87"/>
      <c r="W381" s="87"/>
    </row>
    <row r="382" spans="5:23" ht="39.950000000000003" customHeight="1" x14ac:dyDescent="0.3">
      <c r="E382" s="88"/>
      <c r="P382" s="85"/>
      <c r="Q382" s="87"/>
      <c r="R382" s="87"/>
      <c r="S382" s="87"/>
      <c r="T382" s="87"/>
      <c r="U382" s="87"/>
      <c r="V382" s="87"/>
      <c r="W382" s="87"/>
    </row>
    <row r="383" spans="5:23" ht="39.950000000000003" customHeight="1" x14ac:dyDescent="0.3">
      <c r="E383" s="88"/>
      <c r="P383" s="85"/>
      <c r="Q383" s="87"/>
      <c r="R383" s="87"/>
      <c r="S383" s="87"/>
      <c r="T383" s="87"/>
      <c r="U383" s="87"/>
      <c r="V383" s="87"/>
      <c r="W383" s="87"/>
    </row>
    <row r="384" spans="5:23" ht="39.950000000000003" customHeight="1" x14ac:dyDescent="0.3">
      <c r="E384" s="88"/>
      <c r="P384" s="85"/>
      <c r="Q384" s="87"/>
      <c r="R384" s="87"/>
      <c r="S384" s="87"/>
      <c r="T384" s="87"/>
      <c r="U384" s="87"/>
      <c r="V384" s="87"/>
      <c r="W384" s="87"/>
    </row>
    <row r="385" spans="5:23" ht="39.950000000000003" customHeight="1" x14ac:dyDescent="0.3">
      <c r="E385" s="88"/>
      <c r="P385" s="85"/>
      <c r="Q385" s="87"/>
      <c r="R385" s="87"/>
      <c r="S385" s="87"/>
      <c r="T385" s="87"/>
      <c r="U385" s="87"/>
      <c r="V385" s="87"/>
      <c r="W385" s="87"/>
    </row>
    <row r="386" spans="5:23" ht="39.950000000000003" customHeight="1" x14ac:dyDescent="0.3">
      <c r="E386" s="88"/>
      <c r="P386" s="85"/>
      <c r="Q386" s="87"/>
      <c r="R386" s="87"/>
      <c r="S386" s="87"/>
      <c r="T386" s="87"/>
      <c r="U386" s="87"/>
      <c r="V386" s="87"/>
      <c r="W386" s="87"/>
    </row>
    <row r="387" spans="5:23" ht="39.950000000000003" customHeight="1" x14ac:dyDescent="0.3">
      <c r="E387" s="88"/>
      <c r="P387" s="85"/>
      <c r="Q387" s="87"/>
      <c r="R387" s="87"/>
      <c r="S387" s="87"/>
      <c r="T387" s="87"/>
      <c r="U387" s="87"/>
      <c r="V387" s="87"/>
      <c r="W387" s="87"/>
    </row>
    <row r="388" spans="5:23" ht="39.950000000000003" customHeight="1" x14ac:dyDescent="0.3">
      <c r="E388" s="88"/>
      <c r="P388" s="85"/>
      <c r="Q388" s="87"/>
      <c r="R388" s="87"/>
      <c r="S388" s="87"/>
      <c r="T388" s="87"/>
      <c r="U388" s="87"/>
      <c r="V388" s="87"/>
      <c r="W388" s="87"/>
    </row>
    <row r="389" spans="5:23" ht="39.950000000000003" customHeight="1" x14ac:dyDescent="0.3">
      <c r="E389" s="88"/>
      <c r="P389" s="85"/>
      <c r="Q389" s="87"/>
      <c r="R389" s="87"/>
      <c r="S389" s="87"/>
      <c r="T389" s="87"/>
      <c r="U389" s="87"/>
      <c r="V389" s="87"/>
      <c r="W389" s="87"/>
    </row>
    <row r="390" spans="5:23" ht="39.950000000000003" customHeight="1" x14ac:dyDescent="0.3">
      <c r="E390" s="88"/>
      <c r="P390" s="85"/>
      <c r="Q390" s="87"/>
      <c r="R390" s="87"/>
      <c r="S390" s="87"/>
      <c r="T390" s="87"/>
      <c r="U390" s="87"/>
      <c r="V390" s="87"/>
      <c r="W390" s="87"/>
    </row>
    <row r="391" spans="5:23" ht="39.950000000000003" customHeight="1" x14ac:dyDescent="0.3">
      <c r="E391" s="88"/>
      <c r="P391" s="85"/>
      <c r="Q391" s="87"/>
      <c r="R391" s="87"/>
      <c r="S391" s="87"/>
      <c r="T391" s="87"/>
      <c r="U391" s="87"/>
      <c r="V391" s="87"/>
      <c r="W391" s="87"/>
    </row>
    <row r="392" spans="5:23" ht="39.950000000000003" customHeight="1" x14ac:dyDescent="0.3">
      <c r="E392" s="88"/>
      <c r="P392" s="85"/>
      <c r="Q392" s="87"/>
      <c r="R392" s="87"/>
      <c r="S392" s="87"/>
      <c r="T392" s="87"/>
      <c r="U392" s="87"/>
      <c r="V392" s="87"/>
      <c r="W392" s="87"/>
    </row>
    <row r="393" spans="5:23" ht="39.950000000000003" customHeight="1" x14ac:dyDescent="0.3">
      <c r="E393" s="88"/>
      <c r="P393" s="85"/>
      <c r="Q393" s="87"/>
      <c r="R393" s="87"/>
      <c r="S393" s="87"/>
      <c r="T393" s="87"/>
      <c r="U393" s="87"/>
      <c r="V393" s="87"/>
      <c r="W393" s="87"/>
    </row>
    <row r="394" spans="5:23" ht="39.950000000000003" customHeight="1" x14ac:dyDescent="0.3">
      <c r="E394" s="88"/>
      <c r="P394" s="85"/>
      <c r="Q394" s="87"/>
      <c r="R394" s="87"/>
      <c r="S394" s="87"/>
      <c r="T394" s="87"/>
      <c r="U394" s="87"/>
      <c r="V394" s="87"/>
      <c r="W394" s="87"/>
    </row>
    <row r="395" spans="5:23" ht="39.950000000000003" customHeight="1" x14ac:dyDescent="0.3">
      <c r="E395" s="88"/>
      <c r="P395" s="85"/>
      <c r="Q395" s="87"/>
      <c r="R395" s="87"/>
      <c r="S395" s="87"/>
      <c r="T395" s="87"/>
      <c r="U395" s="87"/>
      <c r="V395" s="87"/>
      <c r="W395" s="87"/>
    </row>
    <row r="396" spans="5:23" ht="39.950000000000003" customHeight="1" x14ac:dyDescent="0.3">
      <c r="E396" s="88"/>
      <c r="P396" s="85"/>
      <c r="Q396" s="87"/>
      <c r="R396" s="87"/>
      <c r="S396" s="87"/>
      <c r="T396" s="87"/>
      <c r="U396" s="87"/>
      <c r="V396" s="87"/>
      <c r="W396" s="87"/>
    </row>
    <row r="397" spans="5:23" ht="39.950000000000003" customHeight="1" x14ac:dyDescent="0.3">
      <c r="E397" s="88"/>
      <c r="P397" s="85"/>
      <c r="Q397" s="87"/>
      <c r="R397" s="87"/>
      <c r="S397" s="87"/>
      <c r="T397" s="87"/>
      <c r="U397" s="87"/>
      <c r="V397" s="87"/>
      <c r="W397" s="87"/>
    </row>
    <row r="398" spans="5:23" ht="39.950000000000003" customHeight="1" x14ac:dyDescent="0.3">
      <c r="E398" s="88"/>
      <c r="P398" s="85"/>
      <c r="Q398" s="87"/>
      <c r="R398" s="87"/>
      <c r="S398" s="87"/>
      <c r="T398" s="87"/>
      <c r="U398" s="87"/>
      <c r="V398" s="87"/>
      <c r="W398" s="87"/>
    </row>
    <row r="399" spans="5:23" ht="39.950000000000003" customHeight="1" x14ac:dyDescent="0.3">
      <c r="E399" s="88"/>
      <c r="P399" s="85"/>
      <c r="Q399" s="87"/>
      <c r="R399" s="87"/>
      <c r="S399" s="87"/>
      <c r="T399" s="87"/>
      <c r="U399" s="87"/>
      <c r="V399" s="87"/>
      <c r="W399" s="87"/>
    </row>
    <row r="400" spans="5:23" ht="39.950000000000003" customHeight="1" x14ac:dyDescent="0.3">
      <c r="E400" s="88"/>
      <c r="P400" s="85"/>
      <c r="Q400" s="87"/>
      <c r="R400" s="87"/>
      <c r="S400" s="87"/>
      <c r="T400" s="87"/>
      <c r="U400" s="87"/>
      <c r="V400" s="87"/>
      <c r="W400" s="87"/>
    </row>
    <row r="401" spans="5:23" ht="39.950000000000003" customHeight="1" x14ac:dyDescent="0.3">
      <c r="E401" s="88"/>
      <c r="P401" s="85"/>
      <c r="Q401" s="87"/>
      <c r="R401" s="87"/>
      <c r="S401" s="87"/>
      <c r="T401" s="87"/>
      <c r="U401" s="87"/>
      <c r="V401" s="87"/>
      <c r="W401" s="87"/>
    </row>
    <row r="402" spans="5:23" ht="39.950000000000003" customHeight="1" x14ac:dyDescent="0.3">
      <c r="E402" s="88"/>
      <c r="P402" s="85"/>
      <c r="Q402" s="87"/>
      <c r="R402" s="87"/>
      <c r="S402" s="87"/>
      <c r="T402" s="87"/>
      <c r="U402" s="87"/>
      <c r="V402" s="87"/>
      <c r="W402" s="87"/>
    </row>
    <row r="403" spans="5:23" ht="39.950000000000003" customHeight="1" x14ac:dyDescent="0.3">
      <c r="E403" s="88"/>
      <c r="P403" s="85"/>
      <c r="Q403" s="87"/>
      <c r="R403" s="87"/>
      <c r="S403" s="87"/>
      <c r="T403" s="87"/>
      <c r="U403" s="87"/>
      <c r="V403" s="87"/>
      <c r="W403" s="87"/>
    </row>
    <row r="404" spans="5:23" ht="39.950000000000003" customHeight="1" x14ac:dyDescent="0.3">
      <c r="E404" s="88"/>
      <c r="P404" s="85"/>
      <c r="Q404" s="87"/>
      <c r="R404" s="87"/>
      <c r="S404" s="87"/>
      <c r="T404" s="87"/>
      <c r="U404" s="87"/>
      <c r="V404" s="87"/>
      <c r="W404" s="87"/>
    </row>
    <row r="405" spans="5:23" ht="39.950000000000003" customHeight="1" x14ac:dyDescent="0.3">
      <c r="E405" s="88"/>
      <c r="P405" s="85"/>
      <c r="Q405" s="87"/>
      <c r="R405" s="87"/>
      <c r="S405" s="87"/>
      <c r="T405" s="87"/>
      <c r="U405" s="87"/>
      <c r="V405" s="87"/>
      <c r="W405" s="87"/>
    </row>
    <row r="406" spans="5:23" ht="39.950000000000003" customHeight="1" x14ac:dyDescent="0.3">
      <c r="E406" s="88"/>
      <c r="P406" s="85"/>
      <c r="Q406" s="87"/>
      <c r="R406" s="87"/>
      <c r="S406" s="87"/>
      <c r="T406" s="87"/>
      <c r="U406" s="87"/>
      <c r="V406" s="87"/>
      <c r="W406" s="87"/>
    </row>
    <row r="407" spans="5:23" ht="39.950000000000003" customHeight="1" x14ac:dyDescent="0.3">
      <c r="E407" s="88"/>
      <c r="P407" s="85"/>
      <c r="Q407" s="87"/>
      <c r="R407" s="87"/>
      <c r="S407" s="87"/>
      <c r="T407" s="87"/>
      <c r="U407" s="87"/>
      <c r="V407" s="87"/>
      <c r="W407" s="87"/>
    </row>
    <row r="408" spans="5:23" ht="39.950000000000003" customHeight="1" x14ac:dyDescent="0.3">
      <c r="E408" s="88"/>
      <c r="P408" s="85"/>
      <c r="Q408" s="87"/>
      <c r="R408" s="87"/>
      <c r="S408" s="87"/>
      <c r="T408" s="87"/>
      <c r="U408" s="87"/>
      <c r="V408" s="87"/>
      <c r="W408" s="87"/>
    </row>
    <row r="409" spans="5:23" ht="39.950000000000003" customHeight="1" x14ac:dyDescent="0.3">
      <c r="E409" s="88"/>
      <c r="P409" s="85"/>
      <c r="Q409" s="87"/>
      <c r="R409" s="87"/>
      <c r="S409" s="87"/>
      <c r="T409" s="87"/>
      <c r="U409" s="87"/>
      <c r="V409" s="87"/>
      <c r="W409" s="87"/>
    </row>
    <row r="410" spans="5:23" ht="39.950000000000003" customHeight="1" x14ac:dyDescent="0.3">
      <c r="E410" s="88"/>
      <c r="P410" s="85"/>
      <c r="Q410" s="87"/>
      <c r="R410" s="87"/>
      <c r="S410" s="87"/>
      <c r="T410" s="87"/>
      <c r="U410" s="87"/>
      <c r="V410" s="87"/>
      <c r="W410" s="87"/>
    </row>
    <row r="411" spans="5:23" ht="39.950000000000003" customHeight="1" x14ac:dyDescent="0.3">
      <c r="E411" s="88"/>
      <c r="P411" s="85"/>
      <c r="Q411" s="87"/>
      <c r="R411" s="87"/>
      <c r="S411" s="87"/>
      <c r="T411" s="87"/>
      <c r="U411" s="87"/>
      <c r="V411" s="87"/>
      <c r="W411" s="87"/>
    </row>
    <row r="412" spans="5:23" ht="39.950000000000003" customHeight="1" x14ac:dyDescent="0.3">
      <c r="E412" s="88"/>
      <c r="P412" s="85"/>
      <c r="Q412" s="87"/>
      <c r="R412" s="87"/>
      <c r="S412" s="87"/>
      <c r="T412" s="87"/>
      <c r="U412" s="87"/>
      <c r="V412" s="87"/>
      <c r="W412" s="87"/>
    </row>
    <row r="413" spans="5:23" ht="39.950000000000003" customHeight="1" x14ac:dyDescent="0.3">
      <c r="E413" s="88"/>
      <c r="P413" s="85"/>
      <c r="Q413" s="87"/>
      <c r="R413" s="87"/>
      <c r="S413" s="87"/>
      <c r="T413" s="87"/>
      <c r="U413" s="87"/>
      <c r="V413" s="87"/>
      <c r="W413" s="87"/>
    </row>
    <row r="414" spans="5:23" ht="39.950000000000003" customHeight="1" x14ac:dyDescent="0.3">
      <c r="E414" s="88"/>
      <c r="P414" s="85"/>
      <c r="Q414" s="87"/>
      <c r="R414" s="87"/>
      <c r="S414" s="87"/>
      <c r="T414" s="87"/>
      <c r="U414" s="87"/>
      <c r="V414" s="87"/>
      <c r="W414" s="87"/>
    </row>
    <row r="415" spans="5:23" ht="39.950000000000003" customHeight="1" x14ac:dyDescent="0.3">
      <c r="E415" s="88"/>
      <c r="P415" s="85"/>
      <c r="Q415" s="87"/>
      <c r="R415" s="87"/>
      <c r="S415" s="87"/>
      <c r="T415" s="87"/>
      <c r="U415" s="87"/>
      <c r="V415" s="87"/>
      <c r="W415" s="87"/>
    </row>
    <row r="416" spans="5:23" ht="39.950000000000003" customHeight="1" x14ac:dyDescent="0.3">
      <c r="E416" s="88"/>
      <c r="P416" s="85"/>
      <c r="Q416" s="87"/>
      <c r="R416" s="87"/>
      <c r="S416" s="87"/>
      <c r="T416" s="87"/>
      <c r="U416" s="87"/>
      <c r="V416" s="87"/>
      <c r="W416" s="87"/>
    </row>
    <row r="417" spans="5:23" ht="39.950000000000003" customHeight="1" x14ac:dyDescent="0.3">
      <c r="E417" s="88"/>
      <c r="P417" s="85"/>
      <c r="Q417" s="87"/>
      <c r="R417" s="87"/>
      <c r="S417" s="87"/>
      <c r="T417" s="87"/>
      <c r="U417" s="87"/>
      <c r="V417" s="87"/>
      <c r="W417" s="87"/>
    </row>
    <row r="418" spans="5:23" ht="39.950000000000003" customHeight="1" x14ac:dyDescent="0.3">
      <c r="E418" s="88"/>
      <c r="P418" s="85"/>
      <c r="Q418" s="87"/>
      <c r="R418" s="87"/>
      <c r="S418" s="87"/>
      <c r="T418" s="87"/>
      <c r="U418" s="87"/>
      <c r="V418" s="87"/>
      <c r="W418" s="87"/>
    </row>
    <row r="419" spans="5:23" ht="39.950000000000003" customHeight="1" x14ac:dyDescent="0.3">
      <c r="E419" s="88"/>
      <c r="P419" s="85"/>
      <c r="Q419" s="87"/>
      <c r="R419" s="87"/>
      <c r="S419" s="87"/>
      <c r="T419" s="87"/>
      <c r="U419" s="87"/>
      <c r="V419" s="87"/>
      <c r="W419" s="87"/>
    </row>
    <row r="420" spans="5:23" ht="39.950000000000003" customHeight="1" x14ac:dyDescent="0.3">
      <c r="E420" s="88"/>
      <c r="P420" s="85"/>
      <c r="Q420" s="87"/>
      <c r="R420" s="87"/>
      <c r="S420" s="87"/>
      <c r="T420" s="87"/>
      <c r="U420" s="87"/>
      <c r="V420" s="87"/>
      <c r="W420" s="87"/>
    </row>
    <row r="421" spans="5:23" ht="39.950000000000003" customHeight="1" x14ac:dyDescent="0.3">
      <c r="E421" s="88"/>
      <c r="P421" s="85"/>
      <c r="Q421" s="87"/>
      <c r="R421" s="87"/>
      <c r="S421" s="87"/>
      <c r="T421" s="87"/>
      <c r="U421" s="87"/>
      <c r="V421" s="87"/>
      <c r="W421" s="87"/>
    </row>
    <row r="422" spans="5:23" ht="39.950000000000003" customHeight="1" x14ac:dyDescent="0.3">
      <c r="E422" s="88"/>
      <c r="P422" s="85"/>
      <c r="Q422" s="87"/>
      <c r="R422" s="87"/>
      <c r="S422" s="87"/>
      <c r="T422" s="87"/>
      <c r="U422" s="87"/>
      <c r="V422" s="87"/>
      <c r="W422" s="87"/>
    </row>
    <row r="423" spans="5:23" ht="39.950000000000003" customHeight="1" x14ac:dyDescent="0.3">
      <c r="E423" s="88"/>
      <c r="P423" s="85"/>
      <c r="Q423" s="87"/>
      <c r="R423" s="87"/>
      <c r="S423" s="87"/>
      <c r="T423" s="87"/>
      <c r="U423" s="87"/>
      <c r="V423" s="87"/>
      <c r="W423" s="87"/>
    </row>
    <row r="424" spans="5:23" ht="39.950000000000003" customHeight="1" x14ac:dyDescent="0.3">
      <c r="E424" s="88"/>
      <c r="P424" s="85"/>
      <c r="Q424" s="87"/>
      <c r="R424" s="87"/>
      <c r="S424" s="87"/>
      <c r="T424" s="87"/>
      <c r="U424" s="87"/>
      <c r="V424" s="87"/>
      <c r="W424" s="87"/>
    </row>
    <row r="425" spans="5:23" ht="39.950000000000003" customHeight="1" x14ac:dyDescent="0.3">
      <c r="E425" s="88"/>
      <c r="P425" s="85"/>
      <c r="Q425" s="87"/>
      <c r="R425" s="87"/>
      <c r="S425" s="87"/>
      <c r="T425" s="87"/>
      <c r="U425" s="87"/>
      <c r="V425" s="87"/>
      <c r="W425" s="87"/>
    </row>
    <row r="426" spans="5:23" ht="39.950000000000003" customHeight="1" x14ac:dyDescent="0.3">
      <c r="E426" s="88"/>
      <c r="P426" s="85"/>
      <c r="Q426" s="87"/>
      <c r="R426" s="87"/>
      <c r="S426" s="87"/>
      <c r="T426" s="87"/>
      <c r="U426" s="87"/>
      <c r="V426" s="87"/>
      <c r="W426" s="87"/>
    </row>
    <row r="427" spans="5:23" ht="39.950000000000003" customHeight="1" x14ac:dyDescent="0.3">
      <c r="E427" s="88"/>
      <c r="P427" s="85"/>
      <c r="Q427" s="87"/>
      <c r="R427" s="87"/>
      <c r="S427" s="87"/>
      <c r="T427" s="87"/>
      <c r="U427" s="87"/>
      <c r="V427" s="87"/>
      <c r="W427" s="87"/>
    </row>
    <row r="428" spans="5:23" ht="39.950000000000003" customHeight="1" x14ac:dyDescent="0.3">
      <c r="E428" s="88"/>
      <c r="P428" s="85"/>
      <c r="Q428" s="87"/>
      <c r="R428" s="87"/>
      <c r="S428" s="87"/>
      <c r="T428" s="87"/>
      <c r="U428" s="87"/>
      <c r="V428" s="87"/>
      <c r="W428" s="87"/>
    </row>
    <row r="429" spans="5:23" ht="39.950000000000003" customHeight="1" x14ac:dyDescent="0.3">
      <c r="E429" s="88"/>
      <c r="P429" s="85"/>
      <c r="Q429" s="87"/>
      <c r="R429" s="87"/>
      <c r="S429" s="87"/>
      <c r="T429" s="87"/>
      <c r="U429" s="87"/>
      <c r="V429" s="87"/>
      <c r="W429" s="87"/>
    </row>
    <row r="430" spans="5:23" ht="39.950000000000003" customHeight="1" x14ac:dyDescent="0.3">
      <c r="E430" s="88"/>
      <c r="P430" s="85"/>
      <c r="Q430" s="87"/>
      <c r="R430" s="87"/>
      <c r="S430" s="87"/>
      <c r="T430" s="87"/>
      <c r="U430" s="87"/>
      <c r="V430" s="87"/>
      <c r="W430" s="87"/>
    </row>
    <row r="431" spans="5:23" ht="39.950000000000003" customHeight="1" x14ac:dyDescent="0.3">
      <c r="E431" s="88"/>
      <c r="P431" s="85"/>
      <c r="Q431" s="87"/>
      <c r="R431" s="87"/>
      <c r="S431" s="87"/>
      <c r="T431" s="87"/>
      <c r="U431" s="87"/>
      <c r="V431" s="87"/>
      <c r="W431" s="87"/>
    </row>
    <row r="432" spans="5:23" ht="39.950000000000003" customHeight="1" x14ac:dyDescent="0.3">
      <c r="E432" s="88"/>
      <c r="P432" s="85"/>
      <c r="Q432" s="87"/>
      <c r="R432" s="87"/>
      <c r="S432" s="87"/>
      <c r="T432" s="87"/>
      <c r="U432" s="87"/>
      <c r="V432" s="87"/>
      <c r="W432" s="87"/>
    </row>
    <row r="433" spans="5:23" ht="39.950000000000003" customHeight="1" x14ac:dyDescent="0.3">
      <c r="E433" s="88"/>
      <c r="P433" s="85"/>
      <c r="Q433" s="87"/>
      <c r="R433" s="87"/>
      <c r="S433" s="87"/>
      <c r="T433" s="87"/>
      <c r="U433" s="87"/>
      <c r="V433" s="87"/>
      <c r="W433" s="87"/>
    </row>
    <row r="434" spans="5:23" ht="39.950000000000003" customHeight="1" x14ac:dyDescent="0.3">
      <c r="E434" s="88"/>
      <c r="P434" s="85"/>
      <c r="Q434" s="87"/>
      <c r="R434" s="87"/>
      <c r="S434" s="87"/>
      <c r="T434" s="87"/>
      <c r="U434" s="87"/>
      <c r="V434" s="87"/>
      <c r="W434" s="87"/>
    </row>
    <row r="435" spans="5:23" ht="39.950000000000003" customHeight="1" x14ac:dyDescent="0.3">
      <c r="E435" s="88"/>
      <c r="P435" s="85"/>
      <c r="Q435" s="87"/>
      <c r="R435" s="87"/>
      <c r="S435" s="87"/>
      <c r="T435" s="87"/>
      <c r="U435" s="87"/>
      <c r="V435" s="87"/>
      <c r="W435" s="87"/>
    </row>
    <row r="436" spans="5:23" ht="39.950000000000003" customHeight="1" x14ac:dyDescent="0.3">
      <c r="E436" s="88"/>
      <c r="P436" s="85"/>
      <c r="Q436" s="87"/>
      <c r="R436" s="87"/>
      <c r="S436" s="87"/>
      <c r="T436" s="87"/>
      <c r="U436" s="87"/>
      <c r="V436" s="87"/>
      <c r="W436" s="87"/>
    </row>
    <row r="437" spans="5:23" ht="39.950000000000003" customHeight="1" x14ac:dyDescent="0.3">
      <c r="E437" s="88"/>
      <c r="P437" s="85"/>
      <c r="Q437" s="87"/>
      <c r="R437" s="87"/>
      <c r="S437" s="87"/>
      <c r="T437" s="87"/>
      <c r="U437" s="87"/>
      <c r="V437" s="87"/>
      <c r="W437" s="87"/>
    </row>
    <row r="438" spans="5:23" ht="39.950000000000003" customHeight="1" x14ac:dyDescent="0.3">
      <c r="E438" s="88"/>
      <c r="P438" s="85"/>
      <c r="Q438" s="87"/>
      <c r="R438" s="87"/>
      <c r="S438" s="87"/>
      <c r="T438" s="87"/>
      <c r="U438" s="87"/>
      <c r="V438" s="87"/>
      <c r="W438" s="87"/>
    </row>
    <row r="439" spans="5:23" ht="39.950000000000003" customHeight="1" x14ac:dyDescent="0.3">
      <c r="E439" s="88"/>
      <c r="P439" s="85"/>
      <c r="Q439" s="87"/>
      <c r="R439" s="87"/>
      <c r="S439" s="87"/>
      <c r="T439" s="87"/>
      <c r="U439" s="87"/>
      <c r="V439" s="87"/>
      <c r="W439" s="87"/>
    </row>
    <row r="440" spans="5:23" ht="39.950000000000003" customHeight="1" x14ac:dyDescent="0.3">
      <c r="E440" s="88"/>
      <c r="P440" s="85"/>
      <c r="Q440" s="87"/>
      <c r="R440" s="87"/>
      <c r="S440" s="87"/>
      <c r="T440" s="87"/>
      <c r="U440" s="87"/>
      <c r="V440" s="87"/>
      <c r="W440" s="87"/>
    </row>
    <row r="441" spans="5:23" ht="39.950000000000003" customHeight="1" x14ac:dyDescent="0.3">
      <c r="E441" s="88"/>
      <c r="P441" s="85"/>
      <c r="Q441" s="87"/>
      <c r="R441" s="87"/>
      <c r="S441" s="87"/>
      <c r="T441" s="87"/>
      <c r="U441" s="87"/>
      <c r="V441" s="87"/>
      <c r="W441" s="87"/>
    </row>
    <row r="442" spans="5:23" ht="39.950000000000003" customHeight="1" x14ac:dyDescent="0.3">
      <c r="E442" s="88"/>
      <c r="P442" s="85"/>
      <c r="Q442" s="87"/>
      <c r="R442" s="87"/>
      <c r="S442" s="87"/>
      <c r="T442" s="87"/>
      <c r="U442" s="87"/>
      <c r="V442" s="87"/>
      <c r="W442" s="87"/>
    </row>
    <row r="443" spans="5:23" ht="39.950000000000003" customHeight="1" x14ac:dyDescent="0.3">
      <c r="E443" s="88"/>
      <c r="P443" s="85"/>
      <c r="Q443" s="87"/>
      <c r="R443" s="87"/>
      <c r="S443" s="87"/>
      <c r="T443" s="87"/>
      <c r="U443" s="87"/>
      <c r="V443" s="87"/>
      <c r="W443" s="87"/>
    </row>
    <row r="444" spans="5:23" ht="39.950000000000003" customHeight="1" x14ac:dyDescent="0.3">
      <c r="E444" s="88"/>
      <c r="P444" s="85"/>
      <c r="Q444" s="87"/>
      <c r="R444" s="87"/>
      <c r="S444" s="87"/>
      <c r="T444" s="87"/>
      <c r="U444" s="87"/>
      <c r="V444" s="87"/>
      <c r="W444" s="87"/>
    </row>
    <row r="445" spans="5:23" ht="39.950000000000003" customHeight="1" x14ac:dyDescent="0.3">
      <c r="E445" s="88"/>
      <c r="P445" s="85"/>
      <c r="Q445" s="87"/>
      <c r="R445" s="87"/>
      <c r="S445" s="87"/>
      <c r="T445" s="87"/>
      <c r="U445" s="87"/>
      <c r="V445" s="87"/>
      <c r="W445" s="87"/>
    </row>
    <row r="446" spans="5:23" ht="39.950000000000003" customHeight="1" x14ac:dyDescent="0.3">
      <c r="E446" s="88"/>
      <c r="P446" s="85"/>
      <c r="Q446" s="87"/>
      <c r="R446" s="87"/>
      <c r="S446" s="87"/>
      <c r="T446" s="87"/>
      <c r="U446" s="87"/>
      <c r="V446" s="87"/>
      <c r="W446" s="87"/>
    </row>
    <row r="447" spans="5:23" ht="39.950000000000003" customHeight="1" x14ac:dyDescent="0.3">
      <c r="E447" s="88"/>
      <c r="P447" s="85"/>
      <c r="Q447" s="87"/>
      <c r="R447" s="87"/>
      <c r="S447" s="87"/>
      <c r="T447" s="87"/>
      <c r="U447" s="87"/>
      <c r="V447" s="87"/>
      <c r="W447" s="87"/>
    </row>
    <row r="448" spans="5:23" ht="39.950000000000003" customHeight="1" x14ac:dyDescent="0.3">
      <c r="E448" s="88"/>
      <c r="P448" s="85"/>
      <c r="Q448" s="87"/>
      <c r="R448" s="87"/>
      <c r="S448" s="87"/>
      <c r="T448" s="87"/>
      <c r="U448" s="87"/>
      <c r="V448" s="87"/>
      <c r="W448" s="87"/>
    </row>
    <row r="449" spans="5:23" ht="39.950000000000003" customHeight="1" x14ac:dyDescent="0.3">
      <c r="E449" s="88"/>
      <c r="P449" s="85"/>
      <c r="Q449" s="87"/>
      <c r="R449" s="87"/>
      <c r="S449" s="87"/>
      <c r="T449" s="87"/>
      <c r="U449" s="87"/>
      <c r="V449" s="87"/>
      <c r="W449" s="87"/>
    </row>
    <row r="450" spans="5:23" ht="39.950000000000003" customHeight="1" x14ac:dyDescent="0.3">
      <c r="E450" s="88"/>
      <c r="P450" s="85"/>
      <c r="Q450" s="87"/>
      <c r="R450" s="87"/>
      <c r="S450" s="87"/>
      <c r="T450" s="87"/>
      <c r="U450" s="87"/>
      <c r="V450" s="87"/>
      <c r="W450" s="87"/>
    </row>
    <row r="451" spans="5:23" ht="39.950000000000003" customHeight="1" x14ac:dyDescent="0.3">
      <c r="E451" s="88"/>
      <c r="P451" s="85"/>
      <c r="Q451" s="87"/>
      <c r="R451" s="87"/>
      <c r="S451" s="87"/>
      <c r="T451" s="87"/>
      <c r="U451" s="87"/>
      <c r="V451" s="87"/>
      <c r="W451" s="87"/>
    </row>
    <row r="452" spans="5:23" ht="39.950000000000003" customHeight="1" x14ac:dyDescent="0.3">
      <c r="E452" s="88"/>
      <c r="P452" s="85"/>
      <c r="Q452" s="87"/>
      <c r="R452" s="87"/>
      <c r="S452" s="87"/>
      <c r="T452" s="87"/>
      <c r="U452" s="87"/>
      <c r="V452" s="87"/>
      <c r="W452" s="87"/>
    </row>
    <row r="453" spans="5:23" ht="39.950000000000003" customHeight="1" x14ac:dyDescent="0.3">
      <c r="P453" s="85"/>
      <c r="Q453" s="87"/>
      <c r="R453" s="87"/>
      <c r="S453" s="87"/>
      <c r="T453" s="87"/>
      <c r="U453" s="87"/>
      <c r="V453" s="87"/>
      <c r="W453" s="87"/>
    </row>
    <row r="454" spans="5:23" ht="39.950000000000003" customHeight="1" x14ac:dyDescent="0.3">
      <c r="P454" s="85"/>
      <c r="Q454" s="87"/>
      <c r="R454" s="87"/>
      <c r="S454" s="87"/>
      <c r="T454" s="87"/>
      <c r="U454" s="87"/>
      <c r="V454" s="87"/>
      <c r="W454" s="87"/>
    </row>
    <row r="455" spans="5:23" ht="39.950000000000003" customHeight="1" x14ac:dyDescent="0.3">
      <c r="P455" s="85"/>
      <c r="Q455" s="87"/>
      <c r="R455" s="87"/>
      <c r="S455" s="87"/>
      <c r="T455" s="87"/>
      <c r="U455" s="87"/>
      <c r="V455" s="87"/>
      <c r="W455" s="87"/>
    </row>
    <row r="456" spans="5:23" ht="39.950000000000003" customHeight="1" x14ac:dyDescent="0.3">
      <c r="P456" s="85"/>
      <c r="Q456" s="87"/>
      <c r="R456" s="87"/>
      <c r="S456" s="87"/>
      <c r="T456" s="87"/>
      <c r="U456" s="87"/>
      <c r="V456" s="87"/>
      <c r="W456" s="87"/>
    </row>
    <row r="457" spans="5:23" ht="39.950000000000003" customHeight="1" x14ac:dyDescent="0.3">
      <c r="P457" s="85"/>
      <c r="Q457" s="87"/>
      <c r="R457" s="87"/>
      <c r="S457" s="87"/>
      <c r="T457" s="87"/>
      <c r="U457" s="87"/>
      <c r="V457" s="87"/>
      <c r="W457" s="87"/>
    </row>
    <row r="458" spans="5:23" ht="39.950000000000003" customHeight="1" x14ac:dyDescent="0.3">
      <c r="P458" s="85"/>
      <c r="Q458" s="87"/>
      <c r="R458" s="87"/>
      <c r="S458" s="87"/>
      <c r="T458" s="87"/>
      <c r="U458" s="87"/>
      <c r="V458" s="87"/>
      <c r="W458" s="87"/>
    </row>
    <row r="459" spans="5:23" ht="39.950000000000003" customHeight="1" x14ac:dyDescent="0.3">
      <c r="P459" s="85"/>
      <c r="Q459" s="87"/>
      <c r="R459" s="87"/>
      <c r="S459" s="87"/>
      <c r="T459" s="87"/>
      <c r="U459" s="87"/>
      <c r="V459" s="87"/>
      <c r="W459" s="87"/>
    </row>
    <row r="460" spans="5:23" ht="39.950000000000003" customHeight="1" x14ac:dyDescent="0.3">
      <c r="P460" s="85"/>
      <c r="Q460" s="87"/>
      <c r="R460" s="87"/>
      <c r="S460" s="87"/>
      <c r="T460" s="87"/>
      <c r="U460" s="87"/>
      <c r="V460" s="87"/>
      <c r="W460" s="87"/>
    </row>
    <row r="461" spans="5:23" ht="39.950000000000003" customHeight="1" x14ac:dyDescent="0.3">
      <c r="P461" s="85"/>
      <c r="Q461" s="87"/>
      <c r="R461" s="87"/>
      <c r="S461" s="87"/>
      <c r="T461" s="87"/>
      <c r="U461" s="87"/>
      <c r="V461" s="87"/>
      <c r="W461" s="87"/>
    </row>
    <row r="462" spans="5:23" ht="39.950000000000003" customHeight="1" x14ac:dyDescent="0.3">
      <c r="P462" s="85"/>
      <c r="Q462" s="87"/>
      <c r="R462" s="87"/>
      <c r="S462" s="87"/>
      <c r="T462" s="87"/>
      <c r="U462" s="87"/>
      <c r="V462" s="87"/>
      <c r="W462" s="87"/>
    </row>
    <row r="463" spans="5:23" ht="39.950000000000003" customHeight="1" x14ac:dyDescent="0.3">
      <c r="P463" s="85"/>
      <c r="Q463" s="87"/>
      <c r="R463" s="87"/>
      <c r="S463" s="87"/>
      <c r="T463" s="87"/>
      <c r="U463" s="87"/>
      <c r="V463" s="87"/>
      <c r="W463" s="87"/>
    </row>
    <row r="464" spans="5: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autoFilter ref="A13:AK301" xr:uid="{C1B1FF48-A5FE-4193-9C06-5D5DEEFA2F4C}"/>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56" t="s">
        <v>189</v>
      </c>
      <c r="C2" s="157"/>
      <c r="D2" s="157"/>
      <c r="E2" s="157"/>
      <c r="F2" s="157"/>
      <c r="G2" s="157"/>
      <c r="H2" s="157"/>
      <c r="I2" s="157"/>
      <c r="J2" s="158"/>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60" t="s">
        <v>189</v>
      </c>
      <c r="C2" s="161"/>
      <c r="D2" s="161"/>
      <c r="E2" s="161"/>
      <c r="F2" s="161"/>
      <c r="G2" s="161"/>
      <c r="H2" s="161"/>
      <c r="I2" s="161"/>
      <c r="J2" s="161"/>
      <c r="K2" s="161"/>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9" t="s">
        <v>263</v>
      </c>
      <c r="C8" s="159"/>
      <c r="D8" s="159"/>
      <c r="E8" s="159"/>
      <c r="F8" s="159"/>
      <c r="G8" s="159"/>
      <c r="H8" s="159"/>
      <c r="I8" s="159"/>
      <c r="J8" s="159"/>
      <c r="K8" s="159"/>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9" t="s">
        <v>222</v>
      </c>
      <c r="C15" s="159"/>
      <c r="D15" s="159"/>
      <c r="E15" s="159"/>
      <c r="F15" s="159"/>
      <c r="G15" s="159"/>
      <c r="H15" s="159"/>
      <c r="I15" s="159"/>
      <c r="J15" s="159"/>
      <c r="K15" s="159"/>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56" t="s">
        <v>242</v>
      </c>
      <c r="C19" s="157"/>
      <c r="D19" s="157"/>
      <c r="E19" s="157"/>
      <c r="F19" s="157"/>
      <c r="G19" s="157"/>
      <c r="H19" s="158"/>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9" t="s">
        <v>212</v>
      </c>
      <c r="C2" s="159"/>
      <c r="D2" s="159"/>
      <c r="E2" s="159"/>
      <c r="F2" s="159"/>
      <c r="G2" s="159"/>
      <c r="H2" s="159"/>
      <c r="I2" s="159"/>
      <c r="J2" s="159"/>
      <c r="K2" s="159"/>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56" t="s">
        <v>272</v>
      </c>
      <c r="C7" s="157"/>
      <c r="D7" s="157"/>
      <c r="E7" s="157"/>
      <c r="F7" s="157"/>
      <c r="G7" s="157"/>
      <c r="H7" s="157"/>
      <c r="I7" s="157"/>
      <c r="J7" s="157"/>
      <c r="K7" s="158"/>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56" t="s">
        <v>242</v>
      </c>
      <c r="C12" s="157"/>
      <c r="D12" s="157"/>
      <c r="E12" s="157"/>
      <c r="F12" s="157"/>
      <c r="G12" s="157"/>
      <c r="H12" s="158"/>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9" t="s">
        <v>263</v>
      </c>
      <c r="C2" s="159"/>
      <c r="D2" s="159"/>
      <c r="E2" s="159"/>
      <c r="F2" s="159"/>
      <c r="G2" s="159"/>
      <c r="H2" s="159"/>
      <c r="I2" s="159"/>
      <c r="J2" s="159"/>
      <c r="K2" s="159"/>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56" t="s">
        <v>291</v>
      </c>
      <c r="C9" s="157"/>
      <c r="D9" s="157"/>
      <c r="E9" s="157"/>
      <c r="F9" s="157"/>
      <c r="G9" s="157"/>
      <c r="H9" s="157"/>
      <c r="I9" s="157"/>
      <c r="J9" s="157"/>
      <c r="K9" s="158"/>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56" t="s">
        <v>275</v>
      </c>
      <c r="C13" s="157"/>
      <c r="D13" s="157"/>
      <c r="E13" s="157"/>
      <c r="F13" s="157"/>
      <c r="G13" s="157"/>
      <c r="H13" s="157"/>
      <c r="I13" s="157"/>
      <c r="J13" s="157"/>
      <c r="K13" s="158"/>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56" t="s">
        <v>274</v>
      </c>
      <c r="C18" s="157"/>
      <c r="D18" s="157"/>
      <c r="E18" s="157"/>
      <c r="F18" s="157"/>
      <c r="G18" s="157"/>
      <c r="H18" s="157"/>
      <c r="I18" s="157"/>
      <c r="J18" s="157"/>
      <c r="K18" s="158"/>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56" t="s">
        <v>239</v>
      </c>
      <c r="C23" s="157"/>
      <c r="D23" s="157"/>
      <c r="E23" s="157"/>
      <c r="F23" s="157"/>
      <c r="G23" s="157"/>
      <c r="H23" s="158"/>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56" t="s">
        <v>300</v>
      </c>
      <c r="C28" s="157"/>
      <c r="D28" s="157"/>
      <c r="E28" s="157"/>
      <c r="F28" s="157"/>
      <c r="G28" s="157"/>
      <c r="H28" s="157"/>
      <c r="I28" s="158"/>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9" t="s">
        <v>263</v>
      </c>
      <c r="C2" s="159"/>
      <c r="D2" s="159"/>
      <c r="E2" s="159"/>
      <c r="F2" s="159"/>
      <c r="G2" s="159"/>
      <c r="H2" s="159"/>
      <c r="I2" s="159"/>
      <c r="J2" s="159"/>
      <c r="K2" s="159"/>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56" t="s">
        <v>291</v>
      </c>
      <c r="C12" s="157"/>
      <c r="D12" s="157"/>
      <c r="E12" s="157"/>
      <c r="F12" s="157"/>
      <c r="G12" s="157"/>
      <c r="H12" s="157"/>
      <c r="I12" s="157"/>
      <c r="J12" s="157"/>
      <c r="K12" s="158"/>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56" t="s">
        <v>453</v>
      </c>
      <c r="C16" s="157"/>
      <c r="D16" s="157"/>
      <c r="E16" s="157"/>
      <c r="F16" s="157"/>
      <c r="G16" s="157"/>
      <c r="H16" s="157"/>
      <c r="I16" s="157"/>
      <c r="J16" s="157"/>
      <c r="K16" s="158"/>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56" t="s">
        <v>452</v>
      </c>
      <c r="C22" s="157"/>
      <c r="D22" s="157"/>
      <c r="E22" s="157"/>
      <c r="F22" s="157"/>
      <c r="G22" s="157"/>
      <c r="H22" s="157"/>
      <c r="I22" s="157"/>
      <c r="J22" s="157"/>
      <c r="K22" s="158"/>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56" t="s">
        <v>274</v>
      </c>
      <c r="C26" s="157"/>
      <c r="D26" s="157"/>
      <c r="E26" s="157"/>
      <c r="F26" s="157"/>
      <c r="G26" s="157"/>
      <c r="H26" s="157"/>
      <c r="I26" s="157"/>
      <c r="J26" s="157"/>
      <c r="K26" s="158"/>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56" t="s">
        <v>450</v>
      </c>
      <c r="C30" s="157"/>
      <c r="D30" s="157"/>
      <c r="E30" s="157"/>
      <c r="F30" s="157"/>
      <c r="G30" s="157"/>
      <c r="H30" s="157"/>
      <c r="I30" s="157"/>
      <c r="J30" s="157"/>
      <c r="K30" s="158"/>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56" t="s">
        <v>384</v>
      </c>
      <c r="C35" s="157"/>
      <c r="D35" s="157"/>
      <c r="E35" s="157"/>
      <c r="F35" s="157"/>
      <c r="G35" s="157"/>
      <c r="H35" s="157"/>
      <c r="I35" s="157"/>
      <c r="J35" s="157"/>
      <c r="K35" s="158"/>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6" t="s">
        <v>291</v>
      </c>
      <c r="C3" s="157"/>
      <c r="D3" s="157"/>
      <c r="E3" s="157"/>
      <c r="F3" s="157"/>
      <c r="G3" s="157"/>
      <c r="H3" s="157"/>
      <c r="I3" s="157"/>
      <c r="J3" s="157"/>
      <c r="K3" s="158"/>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56" t="s">
        <v>291</v>
      </c>
      <c r="C7" s="157"/>
      <c r="D7" s="157"/>
      <c r="E7" s="157"/>
      <c r="F7" s="157"/>
      <c r="G7" s="157"/>
      <c r="H7" s="157"/>
      <c r="I7" s="157"/>
      <c r="J7" s="157"/>
      <c r="K7" s="158"/>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56" t="s">
        <v>274</v>
      </c>
      <c r="C11" s="157"/>
      <c r="D11" s="157"/>
      <c r="E11" s="157"/>
      <c r="F11" s="157"/>
      <c r="G11" s="157"/>
      <c r="H11" s="157"/>
      <c r="I11" s="157"/>
      <c r="J11" s="157"/>
      <c r="K11" s="158"/>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9" t="s">
        <v>263</v>
      </c>
      <c r="C17" s="159"/>
      <c r="D17" s="159"/>
      <c r="E17" s="159"/>
      <c r="F17" s="159"/>
      <c r="G17" s="159"/>
      <c r="H17" s="159"/>
      <c r="I17" s="159"/>
      <c r="J17" s="159"/>
      <c r="K17" s="159"/>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56" t="s">
        <v>242</v>
      </c>
      <c r="C27" s="157"/>
      <c r="D27" s="157"/>
      <c r="E27" s="157"/>
      <c r="F27" s="157"/>
      <c r="G27" s="157"/>
      <c r="H27" s="158"/>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56" t="s">
        <v>329</v>
      </c>
      <c r="C31" s="157"/>
      <c r="D31" s="157"/>
      <c r="E31" s="157"/>
      <c r="F31" s="157"/>
      <c r="G31" s="157"/>
      <c r="H31" s="158"/>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56" t="s">
        <v>300</v>
      </c>
      <c r="C35" s="157"/>
      <c r="D35" s="157"/>
      <c r="E35" s="157"/>
      <c r="F35" s="157"/>
      <c r="G35" s="157"/>
      <c r="H35" s="157"/>
      <c r="I35" s="158"/>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6" t="s">
        <v>291</v>
      </c>
      <c r="C3" s="157"/>
      <c r="D3" s="157"/>
      <c r="E3" s="157"/>
      <c r="F3" s="157"/>
      <c r="G3" s="157"/>
      <c r="H3" s="157"/>
      <c r="I3" s="157"/>
      <c r="J3" s="157"/>
      <c r="K3" s="158"/>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56" t="s">
        <v>384</v>
      </c>
      <c r="C10" s="157"/>
      <c r="D10" s="157"/>
      <c r="E10" s="157"/>
      <c r="F10" s="157"/>
      <c r="G10" s="157"/>
      <c r="H10" s="157"/>
      <c r="I10" s="157"/>
      <c r="J10" s="157"/>
      <c r="K10" s="158"/>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56" t="s">
        <v>263</v>
      </c>
      <c r="C16" s="157"/>
      <c r="D16" s="157"/>
      <c r="E16" s="157"/>
      <c r="F16" s="157"/>
      <c r="G16" s="157"/>
      <c r="H16" s="157"/>
      <c r="I16" s="157"/>
      <c r="J16" s="157"/>
      <c r="K16" s="158"/>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56" t="s">
        <v>242</v>
      </c>
      <c r="C24" s="157"/>
      <c r="D24" s="157"/>
      <c r="E24" s="157"/>
      <c r="F24" s="157"/>
      <c r="G24" s="157"/>
      <c r="H24" s="158"/>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9" t="s">
        <v>329</v>
      </c>
      <c r="C34" s="159"/>
      <c r="D34" s="159"/>
      <c r="E34" s="159"/>
      <c r="F34" s="159"/>
      <c r="G34" s="159"/>
      <c r="H34" s="159"/>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62" t="s">
        <v>443</v>
      </c>
      <c r="C46" s="163"/>
      <c r="D46" s="163"/>
      <c r="E46" s="163"/>
      <c r="F46" s="163"/>
      <c r="G46" s="163"/>
      <c r="H46" s="164"/>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9">
        <v>0.9</v>
      </c>
    </row>
    <row r="2" spans="1:2" x14ac:dyDescent="0.25">
      <c r="A2" t="s">
        <v>463</v>
      </c>
      <c r="B2" s="129">
        <v>0.6</v>
      </c>
    </row>
    <row r="3" spans="1:2" x14ac:dyDescent="0.25">
      <c r="A3" t="s">
        <v>464</v>
      </c>
      <c r="B3" s="129">
        <v>0.4</v>
      </c>
    </row>
    <row r="4" spans="1:2" x14ac:dyDescent="0.25">
      <c r="A4" t="s">
        <v>465</v>
      </c>
      <c r="B4" s="129">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56" t="s">
        <v>206</v>
      </c>
      <c r="B1" s="157"/>
      <c r="C1" s="157"/>
      <c r="D1" s="157"/>
      <c r="E1" s="157"/>
      <c r="F1" s="157"/>
      <c r="G1" s="157"/>
      <c r="H1" s="157"/>
      <c r="I1" s="157"/>
      <c r="J1" s="158"/>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56" t="s">
        <v>210</v>
      </c>
      <c r="B6" s="157"/>
      <c r="C6" s="157"/>
      <c r="D6" s="157"/>
      <c r="E6" s="157"/>
      <c r="F6" s="157"/>
      <c r="G6" s="157"/>
      <c r="H6" s="157"/>
      <c r="I6" s="157"/>
      <c r="J6" s="158"/>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56" t="s">
        <v>189</v>
      </c>
      <c r="B9" s="157"/>
      <c r="C9" s="157"/>
      <c r="D9" s="157"/>
      <c r="E9" s="157"/>
      <c r="F9" s="157"/>
      <c r="G9" s="157"/>
      <c r="H9" s="157"/>
      <c r="I9" s="157"/>
      <c r="J9" s="158"/>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56" t="s">
        <v>190</v>
      </c>
      <c r="B15" s="157"/>
      <c r="C15" s="157"/>
      <c r="D15" s="157"/>
      <c r="E15" s="157"/>
      <c r="F15" s="157"/>
      <c r="G15" s="157"/>
      <c r="H15" s="157"/>
      <c r="I15" s="157"/>
      <c r="J15" s="158"/>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56" t="s">
        <v>191</v>
      </c>
      <c r="B18" s="157"/>
      <c r="C18" s="157"/>
      <c r="D18" s="157"/>
      <c r="E18" s="157"/>
      <c r="F18" s="157"/>
      <c r="G18" s="157"/>
      <c r="H18" s="157"/>
      <c r="I18" s="157"/>
      <c r="J18" s="158"/>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56" t="s">
        <v>206</v>
      </c>
      <c r="B1" s="157"/>
      <c r="C1" s="157"/>
      <c r="D1" s="157"/>
      <c r="E1" s="157"/>
      <c r="F1" s="157"/>
      <c r="G1" s="157"/>
      <c r="H1" s="157"/>
      <c r="I1" s="157"/>
      <c r="J1" s="158"/>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56" t="s">
        <v>209</v>
      </c>
      <c r="B1" s="157"/>
      <c r="C1" s="157"/>
      <c r="D1" s="157"/>
      <c r="E1" s="157"/>
      <c r="F1" s="157"/>
      <c r="G1" s="157"/>
      <c r="H1" s="157"/>
      <c r="I1" s="157"/>
      <c r="J1" s="158"/>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56" t="s">
        <v>198</v>
      </c>
      <c r="B6" s="157"/>
      <c r="C6" s="157"/>
      <c r="D6" s="157"/>
      <c r="E6" s="157"/>
      <c r="F6" s="157"/>
      <c r="G6" s="157"/>
      <c r="H6" s="157"/>
      <c r="I6" s="157"/>
      <c r="J6" s="158"/>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56" t="s">
        <v>204</v>
      </c>
      <c r="B11" s="157"/>
      <c r="C11" s="157"/>
      <c r="D11" s="157"/>
      <c r="E11" s="157"/>
      <c r="F11" s="157"/>
      <c r="G11" s="157"/>
      <c r="H11" s="157"/>
      <c r="I11" s="157"/>
      <c r="J11" s="158"/>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56" t="s">
        <v>203</v>
      </c>
      <c r="B16" s="157"/>
      <c r="C16" s="157"/>
      <c r="D16" s="157"/>
      <c r="E16" s="157"/>
      <c r="F16" s="157"/>
      <c r="G16" s="157"/>
      <c r="H16" s="157"/>
      <c r="I16" s="157"/>
      <c r="J16" s="158"/>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56" t="s">
        <v>212</v>
      </c>
      <c r="B1" s="157"/>
      <c r="C1" s="157"/>
      <c r="D1" s="157"/>
      <c r="E1" s="157"/>
      <c r="F1" s="157"/>
      <c r="G1" s="157"/>
      <c r="H1" s="157"/>
      <c r="I1" s="157"/>
      <c r="J1" s="158"/>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56" t="s">
        <v>205</v>
      </c>
      <c r="B6" s="157"/>
      <c r="C6" s="157"/>
      <c r="D6" s="157"/>
      <c r="E6" s="157"/>
      <c r="F6" s="157"/>
      <c r="G6" s="157"/>
      <c r="H6" s="157"/>
      <c r="I6" s="157"/>
      <c r="J6" s="158"/>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56" t="s">
        <v>208</v>
      </c>
      <c r="B14" s="157"/>
      <c r="C14" s="157"/>
      <c r="D14" s="157"/>
      <c r="E14" s="157"/>
      <c r="F14" s="157"/>
      <c r="G14" s="157"/>
      <c r="H14" s="157"/>
      <c r="I14" s="157"/>
      <c r="J14" s="158"/>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56" t="s">
        <v>189</v>
      </c>
      <c r="C2" s="157"/>
      <c r="D2" s="157"/>
      <c r="E2" s="157"/>
      <c r="F2" s="157"/>
      <c r="G2" s="157"/>
      <c r="H2" s="157"/>
      <c r="I2" s="157"/>
      <c r="J2" s="157"/>
      <c r="K2" s="158"/>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56" t="s">
        <v>191</v>
      </c>
      <c r="C8" s="157"/>
      <c r="D8" s="157"/>
      <c r="E8" s="157"/>
      <c r="F8" s="157"/>
      <c r="G8" s="157"/>
      <c r="H8" s="157"/>
      <c r="I8" s="157"/>
      <c r="J8" s="157"/>
      <c r="K8" s="158"/>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9" t="s">
        <v>216</v>
      </c>
      <c r="C13" s="159"/>
      <c r="D13" s="159"/>
      <c r="E13" s="159"/>
      <c r="F13" s="159"/>
      <c r="G13" s="159"/>
      <c r="H13" s="159"/>
      <c r="I13" s="159"/>
      <c r="J13" s="159"/>
      <c r="K13" s="159"/>
      <c r="L13" s="159"/>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56" t="s">
        <v>222</v>
      </c>
      <c r="C1" s="157"/>
      <c r="D1" s="157"/>
      <c r="E1" s="157"/>
      <c r="F1" s="157"/>
      <c r="G1" s="157"/>
      <c r="H1" s="157"/>
      <c r="I1" s="157"/>
      <c r="J1" s="157"/>
      <c r="K1" s="158"/>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56" t="s">
        <v>191</v>
      </c>
      <c r="C5" s="157"/>
      <c r="D5" s="157"/>
      <c r="E5" s="157"/>
      <c r="F5" s="157"/>
      <c r="G5" s="157"/>
      <c r="H5" s="157"/>
      <c r="I5" s="157"/>
      <c r="J5" s="157"/>
      <c r="K5" s="158"/>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9" t="s">
        <v>212</v>
      </c>
      <c r="C2" s="159"/>
      <c r="D2" s="159"/>
      <c r="E2" s="159"/>
      <c r="F2" s="159"/>
      <c r="G2" s="159"/>
      <c r="H2" s="159"/>
      <c r="I2" s="159"/>
      <c r="J2" s="159"/>
      <c r="K2" s="159"/>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56" t="s">
        <v>238</v>
      </c>
      <c r="C6" s="157"/>
      <c r="D6" s="157"/>
      <c r="E6" s="157"/>
      <c r="F6" s="157"/>
      <c r="G6" s="157"/>
      <c r="H6" s="157"/>
      <c r="I6" s="157"/>
      <c r="J6" s="157"/>
      <c r="K6" s="158"/>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9" t="s">
        <v>239</v>
      </c>
      <c r="C10" s="159"/>
      <c r="D10" s="159"/>
      <c r="E10" s="159"/>
      <c r="F10" s="159"/>
      <c r="G10" s="159"/>
      <c r="H10" s="159"/>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9" t="s">
        <v>239</v>
      </c>
      <c r="C16" s="159"/>
      <c r="D16" s="159"/>
      <c r="E16" s="159"/>
      <c r="F16" s="159"/>
      <c r="G16" s="159"/>
      <c r="H16" s="159"/>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9" t="s">
        <v>239</v>
      </c>
      <c r="C31" s="159"/>
      <c r="D31" s="159"/>
      <c r="E31" s="159"/>
      <c r="F31" s="159"/>
      <c r="G31" s="159"/>
      <c r="H31" s="159"/>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9" t="s">
        <v>240</v>
      </c>
      <c r="C43" s="159"/>
      <c r="D43" s="159"/>
      <c r="E43" s="159"/>
      <c r="F43" s="159"/>
      <c r="G43" s="159"/>
      <c r="H43" s="159"/>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9" t="s">
        <v>242</v>
      </c>
      <c r="C51" s="159"/>
      <c r="D51" s="159"/>
      <c r="E51" s="159"/>
      <c r="F51" s="159"/>
      <c r="G51" s="159"/>
      <c r="H51" s="159"/>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Carlos Andres Bayona Becerra</cp:lastModifiedBy>
  <cp:lastPrinted>2020-02-19T16:28:32Z</cp:lastPrinted>
  <dcterms:created xsi:type="dcterms:W3CDTF">2017-08-08T19:10:46Z</dcterms:created>
  <dcterms:modified xsi:type="dcterms:W3CDTF">2021-10-29T01:13:05Z</dcterms:modified>
</cp:coreProperties>
</file>