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ICFES 2020\500.07 INFORMES\Plan de mantenimiento servicios Tecnologicos\"/>
    </mc:Choice>
  </mc:AlternateContent>
  <xr:revisionPtr revIDLastSave="0" documentId="13_ncr:1_{AAADC203-DB4F-42FA-8582-B7BCE8B0F01D}" xr6:coauthVersionLast="45" xr6:coauthVersionMax="45" xr10:uidLastSave="{00000000-0000-0000-0000-000000000000}"/>
  <bookViews>
    <workbookView xWindow="-120" yWindow="-120" windowWidth="24240" windowHeight="13140" xr2:uid="{00000000-000D-0000-FFFF-FFFF00000000}"/>
  </bookViews>
  <sheets>
    <sheet name="Plan ST 2021" sheetId="4" r:id="rId1"/>
  </sheets>
  <externalReferences>
    <externalReference r:id="rId2"/>
    <externalReference r:id="rId3"/>
  </externalReferences>
  <definedNames>
    <definedName name="COMPONENTE_DE_GASTO">[1]MdepndientesRubro!$A$46:$A$49</definedName>
    <definedName name="DIRECCIÓN">'[1]6. Mdependietesáreas'!$A$9:$A$13</definedName>
  </definedNames>
  <calcPr calcId="191029"/>
  <customWorkbookViews>
    <customWorkbookView name="Jeison Jose Neira Henao - Vista personalizada" guid="{D952A21D-940A-4CA3-B4F9-9B456AC900DE}" mergeInterval="0" personalView="1" maximized="1" xWindow="1358" yWindow="-8" windowWidth="1936" windowHeight="1056" activeSheetId="1"/>
    <customWorkbookView name="Henry Galindo Valderrama - Vista personalizada" guid="{113A3891-B27C-4E76-A87E-D0F732989407}" mergeInterval="0" personalView="1" maximized="1" xWindow="-8" yWindow="-8" windowWidth="1382" windowHeight="744" activeSheetId="1"/>
    <customWorkbookView name="John Sebastián Reyes  Galeano - Vista personalizada" guid="{B17F77A9-F2E8-4D9A-8D32-1D8F06FD4116}" mergeInterval="0" personalView="1" maximized="1" xWindow="-8" yWindow="-8" windowWidth="1936" windowHeight="1056" activeSheetId="1"/>
    <customWorkbookView name="Leydy Paola Rojas Lizarazo - Vista personalizada" guid="{2718AC28-C2E6-4A5D-889E-AD529E5774FD}" mergeInterval="0" personalView="1" maximized="1" xWindow="1358" yWindow="-147" windowWidth="1936" windowHeight="1056" activeSheetId="1"/>
    <customWorkbookView name="María Clemencia Reyes Gómez - Personal View" guid="{9A1A9840-B7DF-40E7-BD0B-FFEACAFA15A1}"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2" i="4" l="1"/>
  <c r="W32" i="4"/>
  <c r="W38" i="4"/>
  <c r="W40" i="4"/>
  <c r="W34" i="4"/>
  <c r="W29" i="4"/>
  <c r="W20" i="4"/>
  <c r="W19" i="4"/>
  <c r="N18" i="4"/>
  <c r="W18" i="4" s="1"/>
  <c r="W14" i="4"/>
  <c r="Y9" i="4" l="1"/>
  <c r="W11" i="4"/>
  <c r="Z9" i="4" l="1"/>
  <c r="W24" i="4"/>
  <c r="W23" i="4"/>
  <c r="W41" i="4" l="1"/>
  <c r="W36" i="4"/>
  <c r="W35" i="4"/>
  <c r="W33" i="4"/>
  <c r="W31" i="4"/>
  <c r="W30" i="4"/>
  <c r="W27" i="4"/>
  <c r="W26" i="4"/>
  <c r="W25" i="4"/>
  <c r="W21" i="4"/>
  <c r="W17" i="4"/>
  <c r="W15" i="4"/>
  <c r="W12" i="4"/>
  <c r="W39" i="4" l="1"/>
  <c r="W13" i="4"/>
  <c r="I39" i="4"/>
  <c r="I38" i="4"/>
  <c r="W10" i="4"/>
</calcChain>
</file>

<file path=xl/sharedStrings.xml><?xml version="1.0" encoding="utf-8"?>
<sst xmlns="http://schemas.openxmlformats.org/spreadsheetml/2006/main" count="214" uniqueCount="126">
  <si>
    <t>Tipo</t>
  </si>
  <si>
    <t>Objetivo / Actividad</t>
  </si>
  <si>
    <t>Plataforma</t>
  </si>
  <si>
    <t>Clientes del Servicio.</t>
  </si>
  <si>
    <t>Fecha inicio</t>
  </si>
  <si>
    <t>Fecha final</t>
  </si>
  <si>
    <t>Responsable</t>
  </si>
  <si>
    <t>Servicio esperado</t>
  </si>
  <si>
    <t>enero</t>
  </si>
  <si>
    <t>febrero</t>
  </si>
  <si>
    <t>marzo</t>
  </si>
  <si>
    <t>abril</t>
  </si>
  <si>
    <t>mayo</t>
  </si>
  <si>
    <t>junio</t>
  </si>
  <si>
    <t>julio</t>
  </si>
  <si>
    <t>agosto</t>
  </si>
  <si>
    <t>septiembre</t>
  </si>
  <si>
    <t>octubre</t>
  </si>
  <si>
    <t>noviembre</t>
  </si>
  <si>
    <t>diciembre</t>
  </si>
  <si>
    <t>PLAN DE MANTENIMIENTOS SERVICIOS TECNOLÓGICOS</t>
  </si>
  <si>
    <t>Normatividad asociada: Resolución 667/2018</t>
  </si>
  <si>
    <t>Servicios tecnológicos</t>
  </si>
  <si>
    <t>- Proceso de Gestión de pruebas y Operaciones
- Proceso de Gestión de Tecnología e Información</t>
  </si>
  <si>
    <t>Todos los procesos de la Entidad que hacen uso de la infraestructura tecnológica</t>
  </si>
  <si>
    <t>Multiplataforma</t>
  </si>
  <si>
    <t>No aplica</t>
  </si>
  <si>
    <t>Office 365</t>
  </si>
  <si>
    <t>Renovar licenciamiento de suite Office 365 para el Icfes.</t>
  </si>
  <si>
    <t>Dirección de Tecnologia e Información</t>
  </si>
  <si>
    <t>Contratar el alojamiento y prestación de servicios complementarios de nube pública con el objeto de apoyar la publicación de resultados y disposición de ambientes de desarrollo, pruebas, pre-producción y producción de las soluciones misionales y administrativas del Icfes</t>
  </si>
  <si>
    <t>Contratar el alojamiento y prestación de servicios complementarios de centro de datos (Nube privada) con el objeto de apoyar la operación de los sistemas misionales del Icfes, así como la disposición de ambientes de desarrollo, pruebas, pre-producción y producción de los sistemas de información del Instituto</t>
  </si>
  <si>
    <t>Contratar los servicios de conectividad para garantizar la continuidad en la prestación de los servicios misionales del Icfes, acceso a internet, canal dedicado centro de datos</t>
  </si>
  <si>
    <t>Prestar los servicios en modalidad de arrendamiento de una solución de comunicaciones de voz (Telefonía IP), entrenamiento, instalación, configuración y puesta en funcionamiento, basada en los conceptos de convergencia de redes de voz y datos para el Icfes.</t>
  </si>
  <si>
    <t>Aranda Software</t>
  </si>
  <si>
    <t>Contratar el arrendamiento de fotocopiadoras multifuncionales para el Icfes</t>
  </si>
  <si>
    <t>Impresión Multifuncionales</t>
  </si>
  <si>
    <t>Servicios Basicos</t>
  </si>
  <si>
    <t>Servicios Especializados</t>
  </si>
  <si>
    <t>Servicios operación de datos</t>
  </si>
  <si>
    <t>Servicios operación aplicaciones</t>
  </si>
  <si>
    <t>Servicios de operación Infraestructura</t>
  </si>
  <si>
    <t xml:space="preserve">'Renovar el licenciamiento y soporte con el fabricante  de las herramientas e Aranda SERVICE DESK, Aranda Asset Management y Aranda CMDB 2000 CIS  por un (1) año. </t>
  </si>
  <si>
    <t>Renovar el licenciamiento y soporte de Adobe para el Instituto</t>
  </si>
  <si>
    <t>Renovar el licenciamiento y soporte con el fabricante de la herramienta SAS ANALYTICS PRO por un (1) año.</t>
  </si>
  <si>
    <t>Renovar el licenciamiento y soporte con el fabricante de las herramientas  Stata SE Edición  y Stata MP 8 Core Edición por un (1) año.</t>
  </si>
  <si>
    <t>Adquisición de certificados de firma digital</t>
  </si>
  <si>
    <t>Contratar la mesa de servicio de TI del Icfes, incluyendo los servicios de atención y soporte de requerimientos de usuarios internos y externos, conforme a las buenas prácticas de itil (it infrastructure library).</t>
  </si>
  <si>
    <t>Renovar el licenciamiento y soporte técnico con el fabricante  de los productos ORACLE con los que cuenta el Instituto, por un (1) año.</t>
  </si>
  <si>
    <t>Renovar el soporte técnico y funcional con el fabricante de Oracle VM Premier Limited Support y Oracle Linux Premier Limited Support por un año</t>
  </si>
  <si>
    <t>Renovar el licenciamiento y soporte con el fabricante,  para la solución de seguridad informática perimetral FORTINET (Dos (02) software FG 600C BDL Plus Forticare and FortiGuard UTM Bundle y de un (01) software FAZ 200D Forticare Contract) por un (1) año.</t>
  </si>
  <si>
    <t>Mantenimiento preventivo de UPS centro de computo</t>
  </si>
  <si>
    <t xml:space="preserve">Renovar la suscripción en la plataforma Liferay DXP en la modalidad GOLD por un (1) año. </t>
  </si>
  <si>
    <t>Renovar bajo la modalidad de software como servicio, uso, soporte técnico y  soporte funcional de la herramienta PLANVIEW, por un (1) año.</t>
  </si>
  <si>
    <t>Renovar el certificado para publicación en las tiendas Appstore y Google Play de las soluciones de aplicaciones móviles con las que cuenta el Instituto.</t>
  </si>
  <si>
    <t>Servicios de infraestructura</t>
  </si>
  <si>
    <t>Proveedor de servicios de mesa de ayuda</t>
  </si>
  <si>
    <t>Fortinet</t>
  </si>
  <si>
    <t>Se pretende poder contar con la renovación del licenciamiento de la consola del FORTNET y fortianalizer, adicionalmente se pretende poder hacer un afinamiento a las politicas creadas en el firewall, y contar con una bolsa de horas que permita a la entidad tener apoyo en los diferentes acciones de operación del fortinet.
- Un informe con la renovación del licenimeinto del Firewall 
- Un informe con la afinación de las politicas del fortinet
- Un informe trimestral con la disponibilidad de los servicios prestados por el equipo fortinet.</t>
  </si>
  <si>
    <t>Servicios Tecnológicos</t>
  </si>
  <si>
    <t>licencias de ADOBE</t>
  </si>
  <si>
    <t xml:space="preserve">Plataforma Liferay DXP </t>
  </si>
  <si>
    <t>Subdirección de Información</t>
  </si>
  <si>
    <t>Plataforma DARUMA</t>
  </si>
  <si>
    <t>IBM SPSS Statistics</t>
  </si>
  <si>
    <t>SAS ANALYTICS PRO</t>
  </si>
  <si>
    <t>Stata SE Edición  y Stata MP</t>
  </si>
  <si>
    <t xml:space="preserve"> ORACLE </t>
  </si>
  <si>
    <t xml:space="preserve"> Oracle VM Premier</t>
  </si>
  <si>
    <t>Todos los proceses de la Dirección de Evaluación</t>
  </si>
  <si>
    <t>Procesos de la Subdirección de Información</t>
  </si>
  <si>
    <t>Subdirección de Desarrollo de Aplicaciones</t>
  </si>
  <si>
    <r>
      <rPr>
        <b/>
        <sz val="10"/>
        <color theme="1"/>
        <rFont val="Calibri"/>
        <family val="2"/>
        <scheme val="minor"/>
      </rPr>
      <t>Elaboró:</t>
    </r>
    <r>
      <rPr>
        <sz val="10"/>
        <color theme="1"/>
        <rFont val="Calibri"/>
        <family val="2"/>
        <scheme val="minor"/>
      </rPr>
      <t xml:space="preserve">
Wilson orlando Hortua Ramos
Profesional Dirección de Tecnología e Información</t>
    </r>
  </si>
  <si>
    <r>
      <rPr>
        <b/>
        <sz val="10"/>
        <color theme="1"/>
        <rFont val="Calibri"/>
        <family val="2"/>
        <scheme val="minor"/>
      </rPr>
      <t>Revisó:</t>
    </r>
    <r>
      <rPr>
        <sz val="10"/>
        <color theme="1"/>
        <rFont val="Calibri"/>
        <family val="2"/>
        <scheme val="minor"/>
      </rPr>
      <t xml:space="preserve">
Profesional Dirección de Tecnología e Información</t>
    </r>
  </si>
  <si>
    <t>contar con la renovación de la suscripción a la plataforma de  Appstore y Google Play</t>
  </si>
  <si>
    <t xml:space="preserve">Multiplataforma </t>
  </si>
  <si>
    <t xml:space="preserve">renovar el licenciamiento de la plataforma Lifreray DXP en modalidad GOLD para las dos (2) licenfcias de Producción, tres (3) de pre-producción y tres 83) del componente Elastic Search. 
- Un informe con la renovación del licenciamiento
</t>
  </si>
  <si>
    <r>
      <rPr>
        <b/>
        <sz val="10"/>
        <color theme="1"/>
        <rFont val="Calibri"/>
        <family val="2"/>
        <scheme val="minor"/>
      </rPr>
      <t>Aprobó:</t>
    </r>
    <r>
      <rPr>
        <sz val="10"/>
        <color theme="1"/>
        <rFont val="Calibri"/>
        <family val="2"/>
        <scheme val="minor"/>
      </rPr>
      <t xml:space="preserve">
Director de Tecnología e Información</t>
    </r>
  </si>
  <si>
    <t>Primer Trimestre</t>
  </si>
  <si>
    <t>segundo Trimestre</t>
  </si>
  <si>
    <t>TercerTrimestre</t>
  </si>
  <si>
    <t>Cuarto Trimestre</t>
  </si>
  <si>
    <t>No. Actividades</t>
  </si>
  <si>
    <t>No. De Activides Ejecutadas</t>
  </si>
  <si>
    <t xml:space="preserve">% Cumplimeinto </t>
  </si>
  <si>
    <t>Fecha Actualización: 05/11/2020</t>
  </si>
  <si>
    <t>Externo
Contrato con la disponibilidad de los servicios de Infraestructura Informática por demanda (IaaS). Se realiza seguimiento a la fecha de renovación o contratación del servicio.
Interno
dos informes semestrales donde se reporte el afinamiento realizado a la plataforma.</t>
  </si>
  <si>
    <t>01//12/2019</t>
  </si>
  <si>
    <t>Externo
- Continuidad de los servicios prestados bajo el contrato No. 067-2020, el cual estara soportado bajo vijencia futura.
Interno
Disponibilidad los servicios de  infraestructura multifuncional para impresión y digitalización de documentos. Se realiza seguimiento a la fecha de renovación o contratación del servicio.
- informe mensual donde se evidencie la disponibilidad de la plataforma.</t>
  </si>
  <si>
    <t>Externo
- Nuevo Contrato para la disponibilidad de los servicios de  "Telefonía VOZIP", atendiendo las condiciones del Anexo tecnio establecido.
Interno
- informe mensual donde se evidencie la disponibilidad de la plataforma.</t>
  </si>
  <si>
    <t>Externo
- Continuidad de los servicios de  "Telefonía VOZIP", Se realiza seguimiento a la ejecución del contrato No.342 de 2019 con vigencia futura.
Interno
- informe Mensual donde se evidencie la disponibilidad de la plataforma.</t>
  </si>
  <si>
    <t>Externo
'Prestar el servicio de Impresión, Fotocopiado y Scanner mediante la modalidad de arrendamiento para el Instituto Colombiano para la Evaluación de la Educación - ICFES. El contratista deberá presentar un plan de entrega y puesta en funcionamiento de los equipos, El lugar de ejecución del contrato será en la ciudad de Bogotá, Calle 26 No. 69 – 76, Torre 2, Piso 15, 16, 17, y 18, Edificio Elemento, incluyendo el suministro de tóner y papel que se requieran, y demás elementos necesarios para el buen funcionamiento de las mismas.
Interno
Disponibilidad los servicios de  infraestructura multifuncional para impresión y digitalización de documentos. Se realiza seguimiento a la fecha de renovación o contratación del servicio.
- informe mensual donde se evidencie la disponibilidad de la plataforma.</t>
  </si>
  <si>
    <t xml:space="preserve">Externo
Contar con un servicio de mantenimiento preventibo en el cual se pueda detectar alertas a las posibles bulneravilidades del equipo de UPS que soporta el centros de datos.
Interno
- Dos mantenimientos preventivos al año   </t>
  </si>
  <si>
    <t>Adquisición de herramienta para envío masivo de correos</t>
  </si>
  <si>
    <t xml:space="preserve">Externo
- Contar con una plataforma que permita prestar el servicio de correo masivo y que pueda ser integrado con las aplicaciones de la entidad si aplica
Interno
- Informe mesual del consumo de correos masivos </t>
  </si>
  <si>
    <t>Externo
Contar con  el contrato para el soporte técnico y funcional del fabricante de Oracle VM Premier Limited Support y Oracle Linux Premier Limited Support por un año.
Interno
- Un Informe  del soporte funcional de ORACLE VM</t>
  </si>
  <si>
    <t>Externo
- Dar continuidad a los servicios prestado bajo la orden de compra No. xxxx de 2020 el cual estará soportado bajo vigencia futura
Interno
- Informe mensula de la ejecución del contrato.</t>
  </si>
  <si>
    <t>Externo
Contrato con los servicios de mesa de ayuda para los servicios TI del Icfes, en el cual se incluya el soporte, a usuarios internos del Icfes.
Interno
- Informe mensula de la ejecución del contrato</t>
  </si>
  <si>
    <t>Renovar por un (1) año, el soporte con el fabricante del licenciamiento IBM SPSS Statistics.</t>
  </si>
  <si>
    <t>Contrato con la Renovación y/o adquisición por un (1) año de: a) seis (6) licencias de Adobe Creative Cloud, b) Tres (3) licencias de Adobe Acrobat PRO DC, c) Tres (3) licencias           de Adobe Captivate, para el Instituto Colombiano para la Evaluación de la Educación – Icfes.</t>
  </si>
  <si>
    <t>Contrato con la Renovación del licenciamiento SAS ANALYTICS PRO  que hace parte de la operación de la subdirección de estadística.</t>
  </si>
  <si>
    <t xml:space="preserve">Contrato con la Renovación del licenciamiento IBM SPSS Statistics  que hace parte de la operación de la subdirección de estadística.
</t>
  </si>
  <si>
    <t>Contrato con la Renovación del licenciamiento Stata SE Edición y Stata MP  que hace parte de la operación de la subdirección de estadística.</t>
  </si>
  <si>
    <t>Externo
Contrato con la renovación del licenciamiento de ORACLE 
Interno
- informes Trimestral</t>
  </si>
  <si>
    <t>Contar con el contrato de renovación licenciamiento de las herramientas e Aranda SERVICE DESK, Aranda Asset Management y Aranda CMDB 2000 CIS  por un (1) año.
- Un informe anual de la funcionalidad de la herramienta y disponibilidad de la herramienta.</t>
  </si>
  <si>
    <t>contar con el contrato de los certificados SSL para las diferentes aplicaciones WEB que se llegaran a necesitar</t>
  </si>
  <si>
    <t>Prestar los servicios SaaS (Software como Servicio) para el fortalecimiento y mejoramiento de los sistemas de información, como fuente de información para atender la integración, manejo de los sistemas de gestión  en la herramienta DARUMA.</t>
  </si>
  <si>
    <t>Externo
- Contrato con los servicios SaaS del Software DARUMA
Interno
-  dos informes  de la funcionalidad de la herramienta y disponibilidad de la herramienta.</t>
  </si>
  <si>
    <t>Plataforma Planview</t>
  </si>
  <si>
    <t>Externo
-Conatar con el soporte especializado de la herrameinta Planview
Interno
- cuatro Informe del soporte realizado de la herramienta PlanView</t>
  </si>
  <si>
    <t>Renovación de licenciamiento en paquete de Software de Backup y replicación como servicio de respaldo entre el sitio principal y el sitio de contingencia de la entidad.</t>
  </si>
  <si>
    <t>Plataforma Veeam Bakup</t>
  </si>
  <si>
    <t>Contar con el contrato de renovación licenciamiento de las herramientas e Aranda SERVICE DESK, Aranda Asset Management y Aranda CMDB 2000 CIS  por un (1) año.
- informe trimestral de la funcionalidad de la herramienta y disponibilidad de la herramienta.</t>
  </si>
  <si>
    <t>Contratar la adquisición del licenciamiento de las herramientas DLP y Antivirus, incluyendo soporte técnico, mantenimiento y actualización por un (1) año y 50 horas de afinamiento de estas.</t>
  </si>
  <si>
    <t>Plataforma Sohos y DLP</t>
  </si>
  <si>
    <t>Externo
Contar con el contrato de renovación licenciamiento de DLP y Antivirus
Interno
- Dos informe con el funcionamiento de las herramientas y disponibilidad de los servicios</t>
  </si>
  <si>
    <t>- Contrato Disponibilidad de los servicios de  "conectividad de internet", Se realiza seguimiento a la fecha de renovación o contratación del servicio.
- informes mensual donde se evidencie la disponibilidad de la plataforma.</t>
  </si>
  <si>
    <t>Contrato con los servicios de Infraestructura Informática por demanda (IaaS). De nube pública 
- tres informes de la disponibilidad de la plataforma.</t>
  </si>
  <si>
    <t xml:space="preserve">
- Contrato Disponibilidad de los servicios de  "Hosting", Se realiza seguimiento a la fecha de renovación o contratación del servicio.
- tres informes de la disponibilidad de la plataforma.</t>
  </si>
  <si>
    <t>Renovar el soporte de la herramienta de administración del ciclo de vida de desarrollo de software Jira Software, incluyendo soporte con el fabricante por un (1) año.</t>
  </si>
  <si>
    <t>Plataforma Jira</t>
  </si>
  <si>
    <t>Externo
-Conatar con el soporte especializado de la herrameinta Jira
Interno
- cuatro Informes del soporte realizado de la herramienta Jira</t>
  </si>
  <si>
    <t>Adquisición Infraestructura de conectividad red Wifi y virtualización.</t>
  </si>
  <si>
    <t>Infraestructura</t>
  </si>
  <si>
    <t xml:space="preserve"> contrato con la Infraestructura nueva
- Informe de la implentación de la Infraestructura</t>
  </si>
  <si>
    <r>
      <t>OBJETIVO:</t>
    </r>
    <r>
      <rPr>
        <sz val="14"/>
        <color theme="1"/>
        <rFont val="Calibri"/>
        <family val="2"/>
        <scheme val="minor"/>
      </rPr>
      <t xml:space="preserve"> Establecer un plan de mantenimiento preventivo y correctivo  con las actividades necesarias que evite o mitigue las posibles fallas en los activos que conforman la infraestructura tecnológica (equipos, servidores, redes, conectividad, seguridad, servicios en nube privada y pública) con los que se ofrecen los servicios tecnológicos del Instituto, de tal manera que se asegure la prolongación de la vida útil y confiablidad de los componentes de la infraestructura tecnológica, con niveles de calidad adecuados.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</si>
</sst>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0.0"/>
  </numFmts>
  <fonts count="15" x14ac:knownFonts="1">
    <font>
      <sz val="11"/>
      <color theme="1"/>
      <name val="Calibri"/>
      <family val="2"/>
      <scheme val="minor"/>
    </font>
    <font>
      <sz val="11"/>
      <color theme="0"/>
      <name val="Calibri"/>
      <family val="2"/>
      <scheme val="minor"/>
    </font>
    <font>
      <sz val="10"/>
      <color theme="1"/>
      <name val="Arial"/>
      <family val="2"/>
    </font>
    <font>
      <b/>
      <sz val="11"/>
      <color theme="1"/>
      <name val="Calibri"/>
      <family val="2"/>
      <scheme val="minor"/>
    </font>
    <font>
      <sz val="10"/>
      <name val="Arial"/>
      <family val="2"/>
    </font>
    <font>
      <b/>
      <sz val="11"/>
      <color theme="1"/>
      <name val="Arial"/>
      <family val="2"/>
    </font>
    <font>
      <b/>
      <sz val="16"/>
      <color theme="1"/>
      <name val="Calibri"/>
      <family val="2"/>
      <scheme val="minor"/>
    </font>
    <font>
      <sz val="10"/>
      <color theme="1"/>
      <name val="Calibri"/>
      <family val="2"/>
      <scheme val="minor"/>
    </font>
    <font>
      <b/>
      <sz val="10"/>
      <color theme="1"/>
      <name val="Arial"/>
      <family val="2"/>
    </font>
    <font>
      <b/>
      <sz val="14"/>
      <color theme="1"/>
      <name val="Calibri"/>
      <family val="2"/>
      <scheme val="minor"/>
    </font>
    <font>
      <b/>
      <sz val="10"/>
      <color theme="1"/>
      <name val="Calibri"/>
      <family val="2"/>
      <scheme val="minor"/>
    </font>
    <font>
      <sz val="14"/>
      <color theme="1"/>
      <name val="Calibri"/>
      <family val="2"/>
      <scheme val="minor"/>
    </font>
    <font>
      <b/>
      <sz val="10"/>
      <color theme="1"/>
      <name val="Verdana"/>
      <family val="2"/>
    </font>
    <font>
      <sz val="28"/>
      <color theme="1"/>
      <name val="Calibri"/>
      <family val="2"/>
      <scheme val="minor"/>
    </font>
    <font>
      <sz val="11"/>
      <color theme="1"/>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DBE5F1"/>
        <bgColor indexed="64"/>
      </patternFill>
    </fill>
    <fill>
      <patternFill patternType="solid">
        <fgColor rgb="FF92D05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style="thin">
        <color indexed="64"/>
      </top>
      <bottom style="thin">
        <color indexed="64"/>
      </bottom>
      <diagonal/>
    </border>
  </borders>
  <cellStyleXfs count="4">
    <xf numFmtId="0" fontId="0" fillId="0" borderId="0"/>
    <xf numFmtId="0" fontId="4" fillId="0" borderId="0"/>
    <xf numFmtId="0" fontId="12" fillId="6" borderId="0" applyNumberFormat="0" applyBorder="0" applyProtection="0">
      <alignment horizontal="center" vertical="center"/>
    </xf>
    <xf numFmtId="9" fontId="14" fillId="0" borderId="0" applyFont="0" applyFill="0" applyBorder="0" applyAlignment="0" applyProtection="0"/>
  </cellStyleXfs>
  <cellXfs count="114">
    <xf numFmtId="0" fontId="0" fillId="0" borderId="0" xfId="0"/>
    <xf numFmtId="0" fontId="0" fillId="0" borderId="1" xfId="0" applyBorder="1"/>
    <xf numFmtId="0" fontId="0" fillId="0" borderId="1" xfId="0" applyBorder="1" applyAlignment="1">
      <alignment vertical="center"/>
    </xf>
    <xf numFmtId="0" fontId="0" fillId="0" borderId="1" xfId="0" applyBorder="1" applyAlignment="1">
      <alignment vertical="center" wrapText="1"/>
    </xf>
    <xf numFmtId="0" fontId="0" fillId="0" borderId="1" xfId="0" applyFill="1" applyBorder="1" applyAlignment="1">
      <alignment vertical="center"/>
    </xf>
    <xf numFmtId="0" fontId="0" fillId="0" borderId="1" xfId="0" applyBorder="1" applyAlignment="1">
      <alignment horizontal="left" vertical="center" wrapText="1"/>
    </xf>
    <xf numFmtId="0" fontId="0" fillId="0" borderId="1" xfId="0" applyFill="1" applyBorder="1" applyAlignment="1">
      <alignment vertical="center" wrapText="1"/>
    </xf>
    <xf numFmtId="0" fontId="0" fillId="0" borderId="0" xfId="0" applyAlignment="1">
      <alignment horizontal="center" vertical="center"/>
    </xf>
    <xf numFmtId="0" fontId="8" fillId="0" borderId="0" xfId="0" applyFont="1" applyAlignment="1">
      <alignment horizontal="center" vertical="center" wrapText="1"/>
    </xf>
    <xf numFmtId="165" fontId="8" fillId="0" borderId="0" xfId="0" applyNumberFormat="1" applyFont="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2" fontId="0" fillId="0" borderId="6" xfId="0" applyNumberFormat="1" applyBorder="1"/>
    <xf numFmtId="0" fontId="4" fillId="0" borderId="1" xfId="0" applyFont="1" applyBorder="1" applyAlignment="1">
      <alignment horizontal="justify" vertical="center" wrapText="1"/>
    </xf>
    <xf numFmtId="0" fontId="2" fillId="0" borderId="1" xfId="0" quotePrefix="1" applyFont="1" applyBorder="1" applyAlignment="1">
      <alignment horizontal="justify" vertical="center" wrapText="1"/>
    </xf>
    <xf numFmtId="0" fontId="2" fillId="0" borderId="1" xfId="0" applyFont="1" applyBorder="1" applyAlignment="1">
      <alignment horizontal="justify" vertical="center" wrapText="1"/>
    </xf>
    <xf numFmtId="0" fontId="4" fillId="0" borderId="1" xfId="0" quotePrefix="1" applyFont="1" applyBorder="1" applyAlignment="1">
      <alignment horizontal="justify" vertical="center" wrapText="1"/>
    </xf>
    <xf numFmtId="2" fontId="0" fillId="0" borderId="0" xfId="0" applyNumberFormat="1" applyFill="1" applyBorder="1" applyAlignment="1">
      <alignment horizontal="center" vertic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12" xfId="0" applyFont="1" applyFill="1" applyBorder="1" applyAlignment="1">
      <alignment horizontal="center" vertical="center"/>
    </xf>
    <xf numFmtId="2" fontId="0" fillId="3" borderId="0" xfId="0" applyNumberFormat="1" applyFill="1" applyBorder="1" applyAlignment="1">
      <alignment horizontal="center" vertical="center"/>
    </xf>
    <xf numFmtId="14" fontId="2" fillId="0" borderId="1" xfId="0" quotePrefix="1" applyNumberFormat="1" applyFont="1" applyBorder="1" applyAlignment="1">
      <alignment horizontal="justify" vertical="center" wrapText="1"/>
    </xf>
    <xf numFmtId="0" fontId="2" fillId="0" borderId="1" xfId="0" quotePrefix="1" applyFont="1" applyBorder="1" applyAlignment="1">
      <alignment horizontal="left" vertical="center" wrapText="1"/>
    </xf>
    <xf numFmtId="0" fontId="2" fillId="0" borderId="1" xfId="0" applyFont="1" applyFill="1" applyBorder="1" applyAlignment="1">
      <alignment horizontal="justify" vertical="center" wrapText="1"/>
    </xf>
    <xf numFmtId="0" fontId="0" fillId="0" borderId="0" xfId="0" applyAlignment="1">
      <alignment vertical="center"/>
    </xf>
    <xf numFmtId="2" fontId="0" fillId="0" borderId="6" xfId="0" applyNumberFormat="1" applyBorder="1" applyAlignment="1">
      <alignment vertical="center"/>
    </xf>
    <xf numFmtId="0" fontId="4" fillId="0" borderId="1" xfId="0" applyFont="1" applyFill="1" applyBorder="1" applyAlignment="1">
      <alignment horizontal="justify" vertical="center" wrapText="1"/>
    </xf>
    <xf numFmtId="14" fontId="0" fillId="0" borderId="1" xfId="0" applyNumberFormat="1" applyBorder="1" applyAlignment="1">
      <alignment horizontal="left" vertical="center"/>
    </xf>
    <xf numFmtId="2" fontId="0" fillId="0" borderId="1" xfId="0" applyNumberFormat="1" applyBorder="1"/>
    <xf numFmtId="0" fontId="2" fillId="0" borderId="1" xfId="0" applyFont="1" applyFill="1" applyBorder="1" applyAlignment="1">
      <alignment horizontal="left" vertical="center" wrapText="1"/>
    </xf>
    <xf numFmtId="0" fontId="4" fillId="0" borderId="1" xfId="0" quotePrefix="1" applyFont="1" applyBorder="1" applyAlignment="1">
      <alignment horizontal="left" vertical="center" wrapText="1"/>
    </xf>
    <xf numFmtId="0" fontId="4" fillId="0" borderId="1" xfId="0" applyFont="1" applyFill="1" applyBorder="1" applyAlignment="1">
      <alignment horizontal="left" vertical="center" wrapText="1"/>
    </xf>
    <xf numFmtId="164" fontId="2" fillId="0" borderId="1" xfId="0" quotePrefix="1" applyNumberFormat="1" applyFont="1" applyBorder="1" applyAlignment="1">
      <alignment horizontal="justify" vertical="center" wrapText="1"/>
    </xf>
    <xf numFmtId="0" fontId="2" fillId="0" borderId="1" xfId="0" applyFont="1" applyFill="1" applyBorder="1" applyAlignment="1">
      <alignment vertical="center" wrapText="1"/>
    </xf>
    <xf numFmtId="0" fontId="2" fillId="0" borderId="1" xfId="0" quotePrefix="1" applyFont="1" applyBorder="1" applyAlignment="1">
      <alignment vertical="center" wrapText="1"/>
    </xf>
    <xf numFmtId="0" fontId="4" fillId="0" borderId="1" xfId="0" applyFont="1" applyBorder="1" applyAlignment="1">
      <alignment vertical="center" wrapText="1"/>
    </xf>
    <xf numFmtId="14" fontId="0" fillId="0" borderId="1" xfId="0" applyNumberFormat="1" applyBorder="1" applyAlignment="1">
      <alignment vertical="center"/>
    </xf>
    <xf numFmtId="0" fontId="2" fillId="0" borderId="1" xfId="0" quotePrefix="1" applyFont="1" applyFill="1" applyBorder="1" applyAlignment="1">
      <alignment horizontal="justify" vertical="center" wrapText="1"/>
    </xf>
    <xf numFmtId="14" fontId="0" fillId="0" borderId="1" xfId="0" applyNumberFormat="1" applyFill="1" applyBorder="1" applyAlignment="1">
      <alignment horizontal="left" vertical="center"/>
    </xf>
    <xf numFmtId="14" fontId="0" fillId="0" borderId="1" xfId="0" applyNumberFormat="1" applyFill="1" applyBorder="1" applyAlignment="1">
      <alignment vertical="center"/>
    </xf>
    <xf numFmtId="0" fontId="2" fillId="0" borderId="1" xfId="0" quotePrefix="1" applyFont="1" applyFill="1" applyBorder="1" applyAlignment="1">
      <alignment horizontal="left" vertical="center" wrapText="1"/>
    </xf>
    <xf numFmtId="1" fontId="3" fillId="0" borderId="0" xfId="0" applyNumberFormat="1" applyFont="1" applyAlignment="1">
      <alignment horizontal="center" vertical="center"/>
    </xf>
    <xf numFmtId="0" fontId="3" fillId="0" borderId="0" xfId="0" applyFont="1" applyAlignment="1">
      <alignment horizontal="center" vertical="center"/>
    </xf>
    <xf numFmtId="0" fontId="0" fillId="2" borderId="0" xfId="0" applyFill="1"/>
    <xf numFmtId="0" fontId="1" fillId="3" borderId="13" xfId="0" applyFont="1" applyFill="1" applyBorder="1" applyAlignment="1">
      <alignment horizontal="center"/>
    </xf>
    <xf numFmtId="0" fontId="1" fillId="3" borderId="0" xfId="0" applyFont="1" applyFill="1" applyBorder="1" applyAlignment="1">
      <alignment horizontal="center"/>
    </xf>
    <xf numFmtId="2" fontId="0" fillId="2" borderId="0" xfId="0" applyNumberFormat="1" applyFill="1" applyBorder="1" applyAlignment="1">
      <alignment horizontal="center" vertical="center"/>
    </xf>
    <xf numFmtId="2" fontId="0" fillId="4" borderId="0" xfId="0" applyNumberFormat="1" applyFill="1" applyAlignment="1">
      <alignment horizontal="center" vertical="center"/>
    </xf>
    <xf numFmtId="0" fontId="0" fillId="4" borderId="0" xfId="0" applyFill="1"/>
    <xf numFmtId="0" fontId="0" fillId="4" borderId="0" xfId="0" applyFill="1" applyAlignment="1">
      <alignment horizontal="center" vertical="center"/>
    </xf>
    <xf numFmtId="0" fontId="0" fillId="7" borderId="0" xfId="0" applyFill="1"/>
    <xf numFmtId="0" fontId="1" fillId="5" borderId="0" xfId="0" applyFont="1" applyFill="1" applyBorder="1" applyAlignment="1">
      <alignment horizontal="center"/>
    </xf>
    <xf numFmtId="0" fontId="0" fillId="0" borderId="0" xfId="0" applyAlignment="1">
      <alignment horizontal="center" vertical="center"/>
    </xf>
    <xf numFmtId="0" fontId="1" fillId="5" borderId="0" xfId="0" applyFont="1" applyFill="1" applyBorder="1" applyAlignment="1">
      <alignment horizontal="center" vertical="center"/>
    </xf>
    <xf numFmtId="0" fontId="0" fillId="8" borderId="0" xfId="0" applyFill="1"/>
    <xf numFmtId="2" fontId="0" fillId="8" borderId="0" xfId="0" applyNumberFormat="1" applyFill="1" applyBorder="1" applyAlignment="1">
      <alignment horizontal="center" vertical="center"/>
    </xf>
    <xf numFmtId="2" fontId="0" fillId="7" borderId="0" xfId="0" applyNumberFormat="1" applyFill="1" applyBorder="1" applyAlignment="1">
      <alignment horizontal="center" vertical="center"/>
    </xf>
    <xf numFmtId="2" fontId="0" fillId="4" borderId="0" xfId="0" applyNumberFormat="1" applyFill="1" applyBorder="1" applyAlignment="1">
      <alignment horizontal="center" vertical="center"/>
    </xf>
    <xf numFmtId="166" fontId="3" fillId="0" borderId="0" xfId="0" applyNumberFormat="1" applyFont="1" applyAlignment="1">
      <alignment horizontal="center" vertical="center"/>
    </xf>
    <xf numFmtId="0" fontId="1" fillId="3" borderId="0" xfId="0" applyFont="1" applyFill="1" applyBorder="1" applyAlignment="1">
      <alignment horizontal="center" vertical="center"/>
    </xf>
    <xf numFmtId="0" fontId="1" fillId="3" borderId="14" xfId="0" applyFont="1" applyFill="1" applyBorder="1" applyAlignment="1">
      <alignment horizontal="center" vertical="center"/>
    </xf>
    <xf numFmtId="9" fontId="0" fillId="0" borderId="0" xfId="3" applyFont="1"/>
    <xf numFmtId="0" fontId="0" fillId="0" borderId="0" xfId="0" applyFill="1" applyAlignment="1">
      <alignment horizontal="center" vertical="center"/>
    </xf>
    <xf numFmtId="0" fontId="0" fillId="0" borderId="15" xfId="0" applyBorder="1"/>
    <xf numFmtId="0" fontId="0" fillId="0" borderId="0" xfId="0" applyFill="1" applyBorder="1" applyAlignment="1">
      <alignment horizontal="center" vertical="center"/>
    </xf>
    <xf numFmtId="0" fontId="0" fillId="0" borderId="1" xfId="0" applyBorder="1" applyAlignment="1">
      <alignment horizontal="left" wrapText="1"/>
    </xf>
    <xf numFmtId="2" fontId="0" fillId="0" borderId="0" xfId="0" applyNumberFormat="1" applyFill="1" applyAlignment="1">
      <alignment horizontal="center" vertical="center"/>
    </xf>
    <xf numFmtId="9" fontId="13" fillId="0" borderId="0" xfId="0" applyNumberFormat="1" applyFont="1" applyAlignment="1">
      <alignment horizontal="center" vertical="center"/>
    </xf>
    <xf numFmtId="0" fontId="13" fillId="0" borderId="0" xfId="0" applyFont="1" applyAlignment="1">
      <alignment horizontal="center" vertical="center"/>
    </xf>
    <xf numFmtId="0" fontId="5" fillId="2" borderId="1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0" xfId="0" applyFont="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8" fillId="0" borderId="5"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10" fillId="0" borderId="8" xfId="0" applyFont="1" applyBorder="1" applyAlignment="1">
      <alignment horizontal="left" vertical="center" wrapText="1"/>
    </xf>
  </cellXfs>
  <cellStyles count="4">
    <cellStyle name="HeaderStyle" xfId="2" xr:uid="{8EEABCC4-14B0-4EA0-AA6F-0C78E1BEA99B}"/>
    <cellStyle name="Normal" xfId="0" builtinId="0"/>
    <cellStyle name="Normal 2" xfId="1" xr:uid="{C2B5E96A-E9D8-42C5-B00E-45F7FC9A62DB}"/>
    <cellStyle name="Porcentaje" xfId="3" builtinId="5"/>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457201</xdr:colOff>
      <xdr:row>2</xdr:row>
      <xdr:rowOff>25400</xdr:rowOff>
    </xdr:from>
    <xdr:to>
      <xdr:col>7</xdr:col>
      <xdr:colOff>2794000</xdr:colOff>
      <xdr:row>4</xdr:row>
      <xdr:rowOff>154966</xdr:rowOff>
    </xdr:to>
    <xdr:pic>
      <xdr:nvPicPr>
        <xdr:cNvPr id="6" name="Imagen 5">
          <a:extLst>
            <a:ext uri="{FF2B5EF4-FFF2-40B4-BE49-F238E27FC236}">
              <a16:creationId xmlns:a16="http://schemas.microsoft.com/office/drawing/2014/main" id="{E5F4F5BD-F3C1-4CB1-A2EE-ED5773BFF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59226" y="711200"/>
          <a:ext cx="2336799" cy="729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guzman\Desktop\FGR\Planeaci&#243;n%20y%20presupuesto\2020\Presupuesto\Plantilla%20Anteproyecto%20de%20Presupuesto%202020_DTI%20V3.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eproyecto2020Gastos"/>
      <sheetName val="Presentación"/>
      <sheetName val="CXP 2019 - 2020"/>
      <sheetName val="4. Listas2020"/>
      <sheetName val="MdepndientesRubro"/>
      <sheetName val="PlandeAccion"/>
      <sheetName val="6. Mdependietesáreas"/>
    </sheetNames>
    <sheetDataSet>
      <sheetData sheetId="0"/>
      <sheetData sheetId="1"/>
      <sheetData sheetId="2"/>
      <sheetData sheetId="3">
        <row r="1">
          <cell r="B1" t="str">
            <v>Dirección_General</v>
          </cell>
        </row>
      </sheetData>
      <sheetData sheetId="4">
        <row r="46">
          <cell r="A46" t="str">
            <v>GASTOS_DE_FUNCIONAMIENTO</v>
          </cell>
        </row>
        <row r="47">
          <cell r="A47" t="str">
            <v>GASTOS_DE_OPERACIÓN</v>
          </cell>
        </row>
        <row r="48">
          <cell r="A48" t="str">
            <v>GASTOS_DE_INVERSIÓN</v>
          </cell>
        </row>
        <row r="49">
          <cell r="A49" t="str">
            <v>DISPONIBILIDAD_FINAL</v>
          </cell>
        </row>
      </sheetData>
      <sheetData sheetId="5"/>
      <sheetData sheetId="6">
        <row r="9">
          <cell r="A9" t="str">
            <v>Dirección_General</v>
          </cell>
        </row>
        <row r="10">
          <cell r="A10" t="str">
            <v>Dirección_de_Evaluación</v>
          </cell>
        </row>
        <row r="11">
          <cell r="A11" t="str">
            <v>Dirección_de_Producción_y_Operaciones</v>
          </cell>
        </row>
        <row r="12">
          <cell r="A12" t="str">
            <v>Dirección_de_Tecnología_e_Información</v>
          </cell>
        </row>
        <row r="13">
          <cell r="A13" t="str">
            <v>Secretaría_General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40D09-82F2-4C31-93BE-3F1F699E9E76}">
  <dimension ref="A1:AB43"/>
  <sheetViews>
    <sheetView tabSelected="1" topLeftCell="A9" zoomScaleNormal="100" workbookViewId="0">
      <selection activeCell="A9" sqref="A9:I9"/>
    </sheetView>
  </sheetViews>
  <sheetFormatPr baseColWidth="10" defaultRowHeight="15" outlineLevelRow="1" x14ac:dyDescent="0.25"/>
  <cols>
    <col min="1" max="1" width="15.28515625" customWidth="1"/>
    <col min="2" max="2" width="69.28515625" customWidth="1"/>
    <col min="3" max="3" width="25" bestFit="1" customWidth="1"/>
    <col min="4" max="4" width="35" customWidth="1"/>
    <col min="5" max="6" width="15.28515625" customWidth="1"/>
    <col min="7" max="7" width="61.28515625" bestFit="1" customWidth="1"/>
    <col min="8" max="8" width="64.5703125" customWidth="1"/>
    <col min="9" max="9" width="0.140625" customWidth="1"/>
    <col min="10" max="10" width="6.85546875" bestFit="1" customWidth="1"/>
    <col min="11" max="11" width="8.7109375" bestFit="1" customWidth="1"/>
    <col min="12" max="12" width="6.42578125" bestFit="1" customWidth="1"/>
    <col min="13" max="13" width="8.7109375" bestFit="1" customWidth="1"/>
    <col min="14" max="14" width="7.28515625" customWidth="1"/>
    <col min="15" max="15" width="8.7109375" bestFit="1" customWidth="1"/>
    <col min="16" max="16" width="8.42578125" customWidth="1"/>
    <col min="17" max="17" width="8.7109375" bestFit="1" customWidth="1"/>
    <col min="18" max="18" width="11.28515625" bestFit="1" customWidth="1"/>
    <col min="19" max="19" width="8.7109375" bestFit="1" customWidth="1"/>
    <col min="20" max="20" width="10.7109375" bestFit="1" customWidth="1"/>
    <col min="21" max="21" width="10" bestFit="1" customWidth="1"/>
    <col min="22" max="22" width="16" bestFit="1" customWidth="1"/>
    <col min="23" max="23" width="17.42578125" bestFit="1" customWidth="1"/>
    <col min="24" max="24" width="28.140625" bestFit="1" customWidth="1"/>
    <col min="25" max="25" width="16.28515625" bestFit="1" customWidth="1"/>
    <col min="26" max="26" width="18.7109375" bestFit="1" customWidth="1"/>
    <col min="27" max="28" width="16.28515625" bestFit="1" customWidth="1"/>
  </cols>
  <sheetData>
    <row r="1" spans="1:28" x14ac:dyDescent="0.25">
      <c r="A1" s="85" t="s">
        <v>20</v>
      </c>
      <c r="B1" s="86"/>
      <c r="C1" s="86"/>
      <c r="D1" s="91" t="s">
        <v>72</v>
      </c>
      <c r="E1" s="92"/>
      <c r="F1" s="92"/>
      <c r="G1" s="92"/>
      <c r="H1" s="95"/>
      <c r="V1" s="53"/>
      <c r="W1" s="7"/>
      <c r="X1" s="53"/>
    </row>
    <row r="2" spans="1:28" ht="24" customHeight="1" thickBot="1" x14ac:dyDescent="0.3">
      <c r="A2" s="87"/>
      <c r="B2" s="88"/>
      <c r="C2" s="88"/>
      <c r="D2" s="93"/>
      <c r="E2" s="94"/>
      <c r="F2" s="94"/>
      <c r="G2" s="94"/>
      <c r="H2" s="96"/>
      <c r="V2" s="53"/>
      <c r="W2" s="7"/>
      <c r="X2" s="53"/>
    </row>
    <row r="3" spans="1:28" ht="15.75" thickBot="1" x14ac:dyDescent="0.3">
      <c r="A3" s="89"/>
      <c r="B3" s="90"/>
      <c r="C3" s="90"/>
      <c r="D3" s="98" t="s">
        <v>73</v>
      </c>
      <c r="E3" s="99"/>
      <c r="F3" s="99"/>
      <c r="G3" s="99"/>
      <c r="H3" s="96"/>
      <c r="V3" s="53"/>
      <c r="W3" s="7"/>
      <c r="X3" s="53"/>
    </row>
    <row r="4" spans="1:28" ht="33.75" customHeight="1" thickBot="1" x14ac:dyDescent="0.3">
      <c r="A4" s="102" t="s">
        <v>21</v>
      </c>
      <c r="B4" s="105" t="s">
        <v>125</v>
      </c>
      <c r="C4" s="106"/>
      <c r="D4" s="100"/>
      <c r="E4" s="101"/>
      <c r="F4" s="101"/>
      <c r="G4" s="101"/>
      <c r="H4" s="96"/>
      <c r="V4" s="53"/>
      <c r="W4" s="7"/>
      <c r="X4" s="53"/>
    </row>
    <row r="5" spans="1:28" ht="42" customHeight="1" thickBot="1" x14ac:dyDescent="0.3">
      <c r="A5" s="103"/>
      <c r="B5" s="107"/>
      <c r="C5" s="108"/>
      <c r="D5" s="111" t="s">
        <v>77</v>
      </c>
      <c r="E5" s="112"/>
      <c r="F5" s="112"/>
      <c r="G5" s="112"/>
      <c r="H5" s="96"/>
      <c r="V5" s="53"/>
      <c r="W5" s="7"/>
      <c r="X5" s="53"/>
    </row>
    <row r="6" spans="1:28" ht="54" customHeight="1" thickBot="1" x14ac:dyDescent="0.3">
      <c r="A6" s="104"/>
      <c r="B6" s="109"/>
      <c r="C6" s="110"/>
      <c r="D6" s="113" t="s">
        <v>85</v>
      </c>
      <c r="E6" s="94"/>
      <c r="F6" s="94"/>
      <c r="G6" s="94"/>
      <c r="H6" s="97"/>
      <c r="J6">
        <v>1</v>
      </c>
      <c r="K6">
        <v>2</v>
      </c>
      <c r="L6">
        <v>3</v>
      </c>
      <c r="M6">
        <v>4</v>
      </c>
      <c r="N6">
        <v>5</v>
      </c>
      <c r="O6">
        <v>6</v>
      </c>
      <c r="P6">
        <v>7</v>
      </c>
      <c r="Q6">
        <v>8</v>
      </c>
      <c r="R6">
        <v>9</v>
      </c>
      <c r="S6">
        <v>10</v>
      </c>
      <c r="T6">
        <v>11</v>
      </c>
      <c r="U6">
        <v>12</v>
      </c>
      <c r="V6" s="53"/>
      <c r="W6" s="7"/>
      <c r="X6" s="53"/>
    </row>
    <row r="7" spans="1:28" x14ac:dyDescent="0.25">
      <c r="A7" s="8"/>
      <c r="B7" s="8"/>
      <c r="C7" s="8"/>
      <c r="D7" s="8"/>
      <c r="E7" s="8"/>
      <c r="F7" s="8"/>
      <c r="G7" s="8"/>
      <c r="H7" s="9"/>
      <c r="V7" s="53"/>
      <c r="W7" s="7"/>
      <c r="X7" s="53"/>
    </row>
    <row r="8" spans="1:28" ht="21" customHeight="1" x14ac:dyDescent="0.25">
      <c r="A8" s="10" t="s">
        <v>0</v>
      </c>
      <c r="B8" s="10" t="s">
        <v>1</v>
      </c>
      <c r="C8" s="10" t="s">
        <v>2</v>
      </c>
      <c r="D8" s="10" t="s">
        <v>3</v>
      </c>
      <c r="E8" s="11" t="s">
        <v>4</v>
      </c>
      <c r="F8" s="11" t="s">
        <v>5</v>
      </c>
      <c r="G8" s="11" t="s">
        <v>6</v>
      </c>
      <c r="H8" s="10" t="s">
        <v>7</v>
      </c>
      <c r="J8" s="18" t="s">
        <v>8</v>
      </c>
      <c r="K8" s="19" t="s">
        <v>9</v>
      </c>
      <c r="L8" s="19" t="s">
        <v>10</v>
      </c>
      <c r="M8" s="19" t="s">
        <v>11</v>
      </c>
      <c r="N8" s="19" t="s">
        <v>12</v>
      </c>
      <c r="O8" s="19" t="s">
        <v>13</v>
      </c>
      <c r="P8" s="19" t="s">
        <v>14</v>
      </c>
      <c r="Q8" s="19" t="s">
        <v>15</v>
      </c>
      <c r="R8" s="19" t="s">
        <v>16</v>
      </c>
      <c r="S8" s="19" t="s">
        <v>17</v>
      </c>
      <c r="T8" s="19" t="s">
        <v>18</v>
      </c>
      <c r="U8" s="19" t="s">
        <v>19</v>
      </c>
      <c r="V8" s="54" t="s">
        <v>82</v>
      </c>
      <c r="W8" s="20" t="s">
        <v>84</v>
      </c>
      <c r="X8" s="54" t="s">
        <v>83</v>
      </c>
      <c r="Y8" s="52" t="s">
        <v>78</v>
      </c>
      <c r="Z8" s="52" t="s">
        <v>79</v>
      </c>
      <c r="AA8" s="52" t="s">
        <v>80</v>
      </c>
      <c r="AB8" s="52" t="s">
        <v>81</v>
      </c>
    </row>
    <row r="9" spans="1:28" ht="15.75" thickBot="1" x14ac:dyDescent="0.3">
      <c r="A9" s="82" t="s">
        <v>37</v>
      </c>
      <c r="B9" s="83"/>
      <c r="C9" s="83"/>
      <c r="D9" s="83"/>
      <c r="E9" s="83"/>
      <c r="F9" s="83"/>
      <c r="G9" s="83"/>
      <c r="H9" s="83"/>
      <c r="I9" s="84"/>
      <c r="J9" s="45"/>
      <c r="K9" s="46"/>
      <c r="L9" s="46"/>
      <c r="M9" s="46"/>
      <c r="N9" s="46"/>
      <c r="O9" s="46"/>
      <c r="P9" s="46"/>
      <c r="Q9" s="46"/>
      <c r="R9" s="46"/>
      <c r="S9" s="46"/>
      <c r="T9" s="46"/>
      <c r="U9" s="46"/>
      <c r="V9" s="60"/>
      <c r="W9" s="61"/>
      <c r="X9" s="60"/>
      <c r="Y9" s="68">
        <f>23/153</f>
        <v>0.15032679738562091</v>
      </c>
      <c r="Z9" s="68">
        <f>X42/V42</f>
        <v>0</v>
      </c>
      <c r="AA9" s="68"/>
      <c r="AB9" s="68"/>
    </row>
    <row r="10" spans="1:28" ht="85.5" customHeight="1" outlineLevel="1" x14ac:dyDescent="0.25">
      <c r="A10" s="27" t="s">
        <v>22</v>
      </c>
      <c r="B10" s="13" t="s">
        <v>33</v>
      </c>
      <c r="C10" s="13" t="s">
        <v>25</v>
      </c>
      <c r="D10" s="14" t="s">
        <v>24</v>
      </c>
      <c r="E10" s="22">
        <v>44197</v>
      </c>
      <c r="F10" s="22">
        <v>44316</v>
      </c>
      <c r="G10" s="23" t="s">
        <v>29</v>
      </c>
      <c r="H10" s="14" t="s">
        <v>90</v>
      </c>
      <c r="I10" s="26"/>
      <c r="J10" s="21">
        <v>25</v>
      </c>
      <c r="K10" s="21">
        <v>25</v>
      </c>
      <c r="L10" s="21">
        <v>25</v>
      </c>
      <c r="M10" s="21">
        <v>25</v>
      </c>
      <c r="N10" s="17"/>
      <c r="O10" s="17"/>
      <c r="P10" s="17"/>
      <c r="Q10" s="17"/>
      <c r="R10" s="17"/>
      <c r="S10" s="17"/>
      <c r="T10" s="17"/>
      <c r="U10" s="17"/>
      <c r="V10" s="43">
        <v>4</v>
      </c>
      <c r="W10" s="43">
        <f>SUM(J10:U10)</f>
        <v>100</v>
      </c>
      <c r="X10" s="43"/>
      <c r="Y10" s="68"/>
      <c r="Z10" s="68"/>
      <c r="AA10" s="69"/>
      <c r="AB10" s="69"/>
    </row>
    <row r="11" spans="1:28" ht="84.75" customHeight="1" outlineLevel="1" x14ac:dyDescent="0.25">
      <c r="A11" s="27" t="s">
        <v>22</v>
      </c>
      <c r="B11" s="13" t="s">
        <v>33</v>
      </c>
      <c r="C11" s="13" t="s">
        <v>25</v>
      </c>
      <c r="D11" s="14" t="s">
        <v>24</v>
      </c>
      <c r="E11" s="22">
        <v>44317</v>
      </c>
      <c r="F11" s="22">
        <v>44561</v>
      </c>
      <c r="G11" s="23" t="s">
        <v>29</v>
      </c>
      <c r="H11" s="14" t="s">
        <v>89</v>
      </c>
      <c r="I11" s="25"/>
      <c r="J11" s="17"/>
      <c r="K11" s="17"/>
      <c r="L11" s="17"/>
      <c r="M11" s="17"/>
      <c r="N11" s="21">
        <v>12.5</v>
      </c>
      <c r="O11" s="21">
        <v>12.5</v>
      </c>
      <c r="P11" s="21">
        <v>12.5</v>
      </c>
      <c r="Q11" s="21">
        <v>12.5</v>
      </c>
      <c r="R11" s="21">
        <v>12.5</v>
      </c>
      <c r="S11" s="21">
        <v>12.5</v>
      </c>
      <c r="T11" s="21">
        <v>12.5</v>
      </c>
      <c r="U11" s="21">
        <v>12.5</v>
      </c>
      <c r="V11" s="42">
        <v>8</v>
      </c>
      <c r="W11" s="42">
        <f>SUM(J11:V11)</f>
        <v>108</v>
      </c>
      <c r="X11" s="42"/>
      <c r="Y11" s="68"/>
      <c r="Z11" s="68"/>
      <c r="AA11" s="69"/>
      <c r="AB11" s="69"/>
    </row>
    <row r="12" spans="1:28" ht="96" customHeight="1" outlineLevel="1" x14ac:dyDescent="0.25">
      <c r="A12" s="27" t="s">
        <v>22</v>
      </c>
      <c r="B12" s="2" t="s">
        <v>28</v>
      </c>
      <c r="C12" s="13" t="s">
        <v>27</v>
      </c>
      <c r="D12" s="14" t="s">
        <v>24</v>
      </c>
      <c r="E12" s="22" t="s">
        <v>87</v>
      </c>
      <c r="F12" s="22">
        <v>44142</v>
      </c>
      <c r="G12" s="23" t="s">
        <v>29</v>
      </c>
      <c r="H12" s="15" t="s">
        <v>86</v>
      </c>
      <c r="I12" s="25"/>
      <c r="J12" s="21">
        <v>50</v>
      </c>
      <c r="K12" s="17"/>
      <c r="L12" s="17"/>
      <c r="M12" s="17"/>
      <c r="N12" s="17"/>
      <c r="O12" s="21">
        <v>25</v>
      </c>
      <c r="P12" s="17"/>
      <c r="Q12" s="17"/>
      <c r="R12" s="17"/>
      <c r="S12" s="17"/>
      <c r="T12" s="17"/>
      <c r="U12" s="21">
        <v>25</v>
      </c>
      <c r="V12" s="43">
        <v>3</v>
      </c>
      <c r="W12" s="59">
        <f>SUM(J12:U12)</f>
        <v>100</v>
      </c>
      <c r="X12" s="43"/>
      <c r="Y12" s="68"/>
      <c r="Z12" s="68"/>
      <c r="AA12" s="69"/>
      <c r="AB12" s="69"/>
    </row>
    <row r="13" spans="1:28" ht="119.25" customHeight="1" outlineLevel="1" x14ac:dyDescent="0.25">
      <c r="A13" s="27" t="s">
        <v>22</v>
      </c>
      <c r="B13" s="2" t="s">
        <v>35</v>
      </c>
      <c r="C13" s="13" t="s">
        <v>36</v>
      </c>
      <c r="D13" s="14" t="s">
        <v>24</v>
      </c>
      <c r="E13" s="22">
        <v>44197</v>
      </c>
      <c r="F13" s="22">
        <v>44316</v>
      </c>
      <c r="G13" s="23" t="s">
        <v>29</v>
      </c>
      <c r="H13" s="14" t="s">
        <v>88</v>
      </c>
      <c r="I13" s="25"/>
      <c r="J13" s="21">
        <v>25</v>
      </c>
      <c r="K13" s="21">
        <v>25</v>
      </c>
      <c r="L13" s="21">
        <v>25</v>
      </c>
      <c r="M13" s="21">
        <v>25</v>
      </c>
      <c r="N13" s="17"/>
      <c r="O13" s="17"/>
      <c r="P13" s="17"/>
      <c r="Q13" s="17"/>
      <c r="R13" s="17"/>
      <c r="S13" s="17"/>
      <c r="T13" s="17"/>
      <c r="U13" s="17"/>
      <c r="V13" s="42">
        <v>4</v>
      </c>
      <c r="W13" s="42">
        <f>SUM(J13:U13)</f>
        <v>100</v>
      </c>
      <c r="X13" s="42"/>
      <c r="Y13" s="68"/>
      <c r="Z13" s="68"/>
      <c r="AA13" s="69"/>
      <c r="AB13" s="69"/>
    </row>
    <row r="14" spans="1:28" ht="217.5" customHeight="1" outlineLevel="1" x14ac:dyDescent="0.25">
      <c r="A14" s="27" t="s">
        <v>22</v>
      </c>
      <c r="B14" s="2" t="s">
        <v>35</v>
      </c>
      <c r="C14" s="13" t="s">
        <v>36</v>
      </c>
      <c r="D14" s="14" t="s">
        <v>24</v>
      </c>
      <c r="E14" s="22">
        <v>44317</v>
      </c>
      <c r="F14" s="22">
        <v>44561</v>
      </c>
      <c r="G14" s="23" t="s">
        <v>29</v>
      </c>
      <c r="H14" s="14" t="s">
        <v>91</v>
      </c>
      <c r="I14" s="25"/>
      <c r="J14" s="17"/>
      <c r="K14" s="17"/>
      <c r="L14" s="17"/>
      <c r="M14" s="17"/>
      <c r="N14" s="21">
        <v>12.5</v>
      </c>
      <c r="O14" s="21">
        <v>12.5</v>
      </c>
      <c r="P14" s="21">
        <v>12.5</v>
      </c>
      <c r="Q14" s="21">
        <v>12.5</v>
      </c>
      <c r="R14" s="21">
        <v>12.5</v>
      </c>
      <c r="S14" s="21">
        <v>12.5</v>
      </c>
      <c r="T14" s="21">
        <v>12.5</v>
      </c>
      <c r="U14" s="21">
        <v>12.5</v>
      </c>
      <c r="V14" s="42">
        <v>8</v>
      </c>
      <c r="W14" s="42">
        <f>SUM(J14:U14)</f>
        <v>100</v>
      </c>
      <c r="X14" s="42"/>
      <c r="Y14" s="68"/>
      <c r="Z14" s="68"/>
      <c r="AA14" s="69"/>
      <c r="AB14" s="69"/>
    </row>
    <row r="15" spans="1:28" ht="87.75" customHeight="1" outlineLevel="1" x14ac:dyDescent="0.25">
      <c r="A15" s="27" t="s">
        <v>22</v>
      </c>
      <c r="B15" s="3" t="s">
        <v>51</v>
      </c>
      <c r="C15" s="27" t="s">
        <v>26</v>
      </c>
      <c r="D15" s="24" t="s">
        <v>55</v>
      </c>
      <c r="E15" s="28">
        <v>44287</v>
      </c>
      <c r="F15" s="28">
        <v>44561</v>
      </c>
      <c r="G15" s="23" t="s">
        <v>29</v>
      </c>
      <c r="H15" s="24" t="s">
        <v>92</v>
      </c>
      <c r="I15" s="25"/>
      <c r="J15" s="7"/>
      <c r="K15" s="7"/>
      <c r="L15" s="7"/>
      <c r="M15" s="21">
        <v>50</v>
      </c>
      <c r="N15" s="7"/>
      <c r="O15" s="21">
        <v>25</v>
      </c>
      <c r="P15" s="7"/>
      <c r="Q15" s="7"/>
      <c r="R15" s="7"/>
      <c r="S15" s="7"/>
      <c r="T15" s="21">
        <v>25</v>
      </c>
      <c r="U15" s="7"/>
      <c r="V15" s="42">
        <v>3</v>
      </c>
      <c r="W15" s="42">
        <f t="shared" ref="W15" si="0">SUM(J15:U15)</f>
        <v>100</v>
      </c>
      <c r="X15" s="42"/>
      <c r="Y15" s="68"/>
      <c r="Z15" s="68"/>
      <c r="AA15" s="69"/>
      <c r="AB15" s="69"/>
    </row>
    <row r="16" spans="1:28" x14ac:dyDescent="0.25">
      <c r="A16" s="70" t="s">
        <v>38</v>
      </c>
      <c r="B16" s="71"/>
      <c r="C16" s="71"/>
      <c r="D16" s="71"/>
      <c r="E16" s="71"/>
      <c r="F16" s="71"/>
      <c r="G16" s="71"/>
      <c r="H16" s="71"/>
      <c r="I16" s="72"/>
      <c r="J16" s="44"/>
      <c r="K16" s="44"/>
      <c r="L16" s="44"/>
      <c r="M16" s="44"/>
      <c r="N16" s="44"/>
      <c r="O16" s="44"/>
      <c r="P16" s="44"/>
      <c r="Q16" s="44"/>
      <c r="R16" s="44"/>
      <c r="S16" s="44"/>
      <c r="T16" s="44"/>
      <c r="U16" s="44"/>
      <c r="V16" s="44"/>
      <c r="W16" s="44"/>
      <c r="X16" s="44"/>
      <c r="Y16" s="68"/>
      <c r="Z16" s="68"/>
      <c r="AA16" s="69"/>
      <c r="AB16" s="69"/>
    </row>
    <row r="17" spans="1:28" ht="90" outlineLevel="1" x14ac:dyDescent="0.25">
      <c r="A17" s="34" t="s">
        <v>59</v>
      </c>
      <c r="B17" s="6" t="s">
        <v>49</v>
      </c>
      <c r="C17" s="4" t="s">
        <v>68</v>
      </c>
      <c r="D17" s="6" t="s">
        <v>70</v>
      </c>
      <c r="E17" s="40">
        <v>44409</v>
      </c>
      <c r="F17" s="40">
        <v>44561</v>
      </c>
      <c r="G17" s="4" t="s">
        <v>62</v>
      </c>
      <c r="H17" s="6" t="s">
        <v>95</v>
      </c>
      <c r="J17" s="53"/>
      <c r="K17" s="53"/>
      <c r="L17" s="53"/>
      <c r="M17" s="53"/>
      <c r="N17" s="53"/>
      <c r="O17" s="53"/>
      <c r="P17" s="53"/>
      <c r="R17" s="47">
        <v>50</v>
      </c>
      <c r="S17" s="53"/>
      <c r="T17" s="47">
        <v>50</v>
      </c>
      <c r="U17" s="53"/>
      <c r="V17" s="42">
        <v>2</v>
      </c>
      <c r="W17" s="42">
        <f t="shared" ref="W17:W21" si="1">SUM(J17:U17)</f>
        <v>100</v>
      </c>
      <c r="X17" s="42"/>
      <c r="Y17" s="68"/>
      <c r="Z17" s="68"/>
      <c r="AA17" s="69"/>
      <c r="AB17" s="69"/>
    </row>
    <row r="18" spans="1:28" ht="107.25" customHeight="1" outlineLevel="1" x14ac:dyDescent="0.25">
      <c r="A18" s="34" t="s">
        <v>59</v>
      </c>
      <c r="B18" s="6" t="s">
        <v>93</v>
      </c>
      <c r="C18" s="4" t="s">
        <v>25</v>
      </c>
      <c r="D18" s="38" t="s">
        <v>24</v>
      </c>
      <c r="E18" s="40">
        <v>44256</v>
      </c>
      <c r="F18" s="40">
        <v>44561</v>
      </c>
      <c r="G18" s="23" t="s">
        <v>29</v>
      </c>
      <c r="H18" s="6" t="s">
        <v>94</v>
      </c>
      <c r="J18" s="53"/>
      <c r="K18" s="53"/>
      <c r="L18" s="63"/>
      <c r="M18" s="47">
        <v>20</v>
      </c>
      <c r="N18" s="47">
        <f>80/8</f>
        <v>10</v>
      </c>
      <c r="O18" s="47">
        <v>10</v>
      </c>
      <c r="P18" s="47">
        <v>10</v>
      </c>
      <c r="Q18" s="47">
        <v>10</v>
      </c>
      <c r="R18" s="47">
        <v>10</v>
      </c>
      <c r="S18" s="47">
        <v>10</v>
      </c>
      <c r="T18" s="47">
        <v>10</v>
      </c>
      <c r="U18" s="47">
        <v>10</v>
      </c>
      <c r="V18" s="42">
        <v>9</v>
      </c>
      <c r="W18" s="42">
        <f t="shared" si="1"/>
        <v>100</v>
      </c>
      <c r="X18" s="42"/>
      <c r="Y18" s="68"/>
      <c r="Z18" s="68"/>
      <c r="AA18" s="69"/>
      <c r="AB18" s="69"/>
    </row>
    <row r="19" spans="1:28" ht="132" customHeight="1" outlineLevel="1" x14ac:dyDescent="0.25">
      <c r="A19" s="30" t="s">
        <v>59</v>
      </c>
      <c r="B19" s="5" t="s">
        <v>47</v>
      </c>
      <c r="C19" s="32" t="s">
        <v>56</v>
      </c>
      <c r="D19" s="23" t="s">
        <v>24</v>
      </c>
      <c r="E19" s="28">
        <v>44197</v>
      </c>
      <c r="F19" s="28">
        <v>44316</v>
      </c>
      <c r="G19" s="23" t="s">
        <v>29</v>
      </c>
      <c r="H19" s="5" t="s">
        <v>96</v>
      </c>
      <c r="I19" s="1"/>
      <c r="J19" s="47">
        <v>25</v>
      </c>
      <c r="K19" s="47">
        <v>25</v>
      </c>
      <c r="L19" s="47">
        <v>25</v>
      </c>
      <c r="M19" s="47">
        <v>25</v>
      </c>
      <c r="V19" s="42">
        <v>4</v>
      </c>
      <c r="W19" s="42">
        <f>SUM(J19:U19)</f>
        <v>100</v>
      </c>
      <c r="X19" s="42"/>
      <c r="Y19" s="68"/>
      <c r="Z19" s="68"/>
      <c r="AA19" s="69"/>
      <c r="AB19" s="69"/>
    </row>
    <row r="20" spans="1:28" ht="132" customHeight="1" outlineLevel="1" x14ac:dyDescent="0.25">
      <c r="A20" s="30" t="s">
        <v>59</v>
      </c>
      <c r="B20" s="5" t="s">
        <v>47</v>
      </c>
      <c r="C20" s="32" t="s">
        <v>56</v>
      </c>
      <c r="D20" s="23" t="s">
        <v>24</v>
      </c>
      <c r="E20" s="28">
        <v>43845</v>
      </c>
      <c r="F20" s="28">
        <v>44196</v>
      </c>
      <c r="G20" s="23" t="s">
        <v>29</v>
      </c>
      <c r="H20" s="5" t="s">
        <v>97</v>
      </c>
      <c r="I20" s="1"/>
      <c r="J20" s="17"/>
      <c r="K20" s="17"/>
      <c r="L20" s="17"/>
      <c r="M20" s="17"/>
      <c r="N20" s="47">
        <v>12.5</v>
      </c>
      <c r="O20" s="47">
        <v>12.5</v>
      </c>
      <c r="P20" s="47">
        <v>12.5</v>
      </c>
      <c r="Q20" s="47">
        <v>12.5</v>
      </c>
      <c r="R20" s="47">
        <v>12.5</v>
      </c>
      <c r="S20" s="47">
        <v>12.5</v>
      </c>
      <c r="T20" s="47">
        <v>12.5</v>
      </c>
      <c r="U20" s="47">
        <v>12.5</v>
      </c>
      <c r="V20" s="42">
        <v>8</v>
      </c>
      <c r="W20" s="42">
        <f>SUM(J20:U20)</f>
        <v>100</v>
      </c>
      <c r="X20" s="42"/>
      <c r="Y20" s="68"/>
      <c r="Z20" s="68"/>
      <c r="AA20" s="69"/>
      <c r="AB20" s="69"/>
    </row>
    <row r="21" spans="1:28" ht="150" outlineLevel="1" x14ac:dyDescent="0.25">
      <c r="A21" s="30" t="s">
        <v>59</v>
      </c>
      <c r="B21" s="5" t="s">
        <v>50</v>
      </c>
      <c r="C21" s="32" t="s">
        <v>57</v>
      </c>
      <c r="D21" s="30" t="s">
        <v>55</v>
      </c>
      <c r="E21" s="28">
        <v>44211</v>
      </c>
      <c r="F21" s="28">
        <v>44561</v>
      </c>
      <c r="G21" s="23" t="s">
        <v>29</v>
      </c>
      <c r="H21" s="5" t="s">
        <v>58</v>
      </c>
      <c r="I21" s="64"/>
      <c r="J21" s="65"/>
      <c r="K21" s="47">
        <v>20</v>
      </c>
      <c r="L21" s="47">
        <v>15</v>
      </c>
      <c r="M21" s="65"/>
      <c r="N21" s="65"/>
      <c r="O21" s="47">
        <v>15</v>
      </c>
      <c r="P21" s="47">
        <v>20</v>
      </c>
      <c r="Q21" s="65"/>
      <c r="R21" s="47">
        <v>15</v>
      </c>
      <c r="S21" s="65"/>
      <c r="T21" s="65"/>
      <c r="U21" s="47">
        <v>15</v>
      </c>
      <c r="V21" s="42">
        <v>6</v>
      </c>
      <c r="W21" s="42">
        <f t="shared" si="1"/>
        <v>100</v>
      </c>
      <c r="X21" s="42"/>
      <c r="Y21" s="68"/>
      <c r="Z21" s="68"/>
      <c r="AA21" s="69"/>
      <c r="AB21" s="69"/>
    </row>
    <row r="22" spans="1:28" ht="15.75" thickBot="1" x14ac:dyDescent="0.3">
      <c r="A22" s="73" t="s">
        <v>39</v>
      </c>
      <c r="B22" s="74"/>
      <c r="C22" s="74"/>
      <c r="D22" s="74"/>
      <c r="E22" s="74"/>
      <c r="F22" s="74"/>
      <c r="G22" s="74"/>
      <c r="H22" s="74"/>
      <c r="I22" s="75"/>
      <c r="J22" s="55"/>
      <c r="K22" s="55"/>
      <c r="L22" s="55"/>
      <c r="M22" s="55"/>
      <c r="N22" s="55"/>
      <c r="O22" s="55"/>
      <c r="P22" s="55"/>
      <c r="Q22" s="55"/>
      <c r="R22" s="55"/>
      <c r="S22" s="55"/>
      <c r="T22" s="55"/>
      <c r="U22" s="55"/>
      <c r="V22" s="55"/>
      <c r="W22" s="55"/>
      <c r="X22" s="55"/>
      <c r="Y22" s="68"/>
      <c r="Z22" s="68"/>
      <c r="AA22" s="69"/>
      <c r="AB22" s="69"/>
    </row>
    <row r="23" spans="1:28" ht="45" outlineLevel="1" x14ac:dyDescent="0.25">
      <c r="A23" s="34" t="s">
        <v>59</v>
      </c>
      <c r="B23" s="35" t="s">
        <v>98</v>
      </c>
      <c r="C23" s="36" t="s">
        <v>64</v>
      </c>
      <c r="D23" s="3" t="s">
        <v>69</v>
      </c>
      <c r="E23" s="37">
        <v>44501</v>
      </c>
      <c r="F23" s="37">
        <v>44561</v>
      </c>
      <c r="G23" s="35" t="s">
        <v>29</v>
      </c>
      <c r="H23" s="66" t="s">
        <v>101</v>
      </c>
      <c r="I23" s="12"/>
      <c r="J23" s="7"/>
      <c r="K23" s="7"/>
      <c r="L23" s="7"/>
      <c r="M23" s="7"/>
      <c r="N23" s="7"/>
      <c r="O23" s="7"/>
      <c r="P23" s="7"/>
      <c r="Q23" s="7"/>
      <c r="R23" s="7"/>
      <c r="S23" s="7"/>
      <c r="T23" s="7"/>
      <c r="U23" s="56">
        <v>100</v>
      </c>
      <c r="V23" s="42">
        <v>1</v>
      </c>
      <c r="W23" s="42">
        <f t="shared" ref="W23:W36" si="2">SUM(J23:U23)</f>
        <v>100</v>
      </c>
      <c r="X23" s="42"/>
      <c r="Y23" s="68"/>
      <c r="Z23" s="68"/>
      <c r="AA23" s="69"/>
      <c r="AB23" s="69"/>
    </row>
    <row r="24" spans="1:28" ht="60" outlineLevel="1" x14ac:dyDescent="0.25">
      <c r="A24" s="34" t="s">
        <v>59</v>
      </c>
      <c r="B24" s="3" t="s">
        <v>43</v>
      </c>
      <c r="C24" s="2" t="s">
        <v>60</v>
      </c>
      <c r="D24" s="35" t="s">
        <v>24</v>
      </c>
      <c r="E24" s="37">
        <v>44228</v>
      </c>
      <c r="F24" s="37">
        <v>44561</v>
      </c>
      <c r="G24" s="35" t="s">
        <v>29</v>
      </c>
      <c r="H24" s="3" t="s">
        <v>99</v>
      </c>
      <c r="J24" s="7"/>
      <c r="K24" s="7"/>
      <c r="L24" s="7"/>
      <c r="M24" s="7"/>
      <c r="N24" s="7"/>
      <c r="O24" s="7"/>
      <c r="P24" s="7"/>
      <c r="Q24" s="7"/>
      <c r="R24" s="7"/>
      <c r="S24" s="7"/>
      <c r="T24" s="7"/>
      <c r="U24" s="56">
        <v>100</v>
      </c>
      <c r="V24" s="42">
        <v>1</v>
      </c>
      <c r="W24" s="42">
        <f t="shared" si="2"/>
        <v>100</v>
      </c>
      <c r="X24" s="42"/>
      <c r="Y24" s="68"/>
      <c r="Z24" s="68"/>
      <c r="AA24" s="69"/>
      <c r="AB24" s="69"/>
    </row>
    <row r="25" spans="1:28" ht="30" outlineLevel="1" x14ac:dyDescent="0.25">
      <c r="A25" s="34" t="s">
        <v>59</v>
      </c>
      <c r="B25" s="6" t="s">
        <v>44</v>
      </c>
      <c r="C25" s="2" t="s">
        <v>65</v>
      </c>
      <c r="D25" s="3" t="s">
        <v>69</v>
      </c>
      <c r="E25" s="37">
        <v>44256</v>
      </c>
      <c r="F25" s="37">
        <v>44561</v>
      </c>
      <c r="G25" s="35" t="s">
        <v>29</v>
      </c>
      <c r="H25" s="3" t="s">
        <v>100</v>
      </c>
      <c r="J25" s="7"/>
      <c r="K25" s="7"/>
      <c r="L25" s="7"/>
      <c r="M25" s="7"/>
      <c r="N25" s="7"/>
      <c r="O25" s="7"/>
      <c r="P25" s="7"/>
      <c r="Q25" s="7"/>
      <c r="R25" s="7"/>
      <c r="S25" s="7"/>
      <c r="T25" s="7"/>
      <c r="U25" s="56">
        <v>100</v>
      </c>
      <c r="V25" s="42">
        <v>1</v>
      </c>
      <c r="W25" s="42">
        <f t="shared" si="2"/>
        <v>100</v>
      </c>
      <c r="X25" s="42"/>
      <c r="Y25" s="68"/>
      <c r="Z25" s="68"/>
      <c r="AA25" s="69"/>
      <c r="AB25" s="69"/>
    </row>
    <row r="26" spans="1:28" ht="30" outlineLevel="1" x14ac:dyDescent="0.25">
      <c r="A26" s="34" t="s">
        <v>59</v>
      </c>
      <c r="B26" s="6" t="s">
        <v>45</v>
      </c>
      <c r="C26" s="2" t="s">
        <v>66</v>
      </c>
      <c r="D26" s="3" t="s">
        <v>69</v>
      </c>
      <c r="E26" s="37">
        <v>44501</v>
      </c>
      <c r="F26" s="37">
        <v>44561</v>
      </c>
      <c r="G26" s="35" t="s">
        <v>29</v>
      </c>
      <c r="H26" s="3" t="s">
        <v>102</v>
      </c>
      <c r="J26" s="7"/>
      <c r="K26" s="7"/>
      <c r="L26" s="7"/>
      <c r="M26" s="7"/>
      <c r="N26" s="7"/>
      <c r="O26" s="7"/>
      <c r="P26" s="7"/>
      <c r="Q26" s="7"/>
      <c r="R26" s="7"/>
      <c r="S26" s="7"/>
      <c r="T26" s="7"/>
      <c r="U26" s="56">
        <v>100</v>
      </c>
      <c r="V26" s="42">
        <v>1</v>
      </c>
      <c r="W26" s="42">
        <f t="shared" si="2"/>
        <v>100</v>
      </c>
      <c r="X26" s="42"/>
      <c r="Y26" s="68"/>
      <c r="Z26" s="68"/>
      <c r="AA26" s="69"/>
      <c r="AB26" s="69"/>
    </row>
    <row r="27" spans="1:28" ht="60" outlineLevel="1" x14ac:dyDescent="0.25">
      <c r="A27" s="34" t="s">
        <v>59</v>
      </c>
      <c r="B27" s="6" t="s">
        <v>48</v>
      </c>
      <c r="C27" s="4" t="s">
        <v>67</v>
      </c>
      <c r="D27" s="6" t="s">
        <v>69</v>
      </c>
      <c r="E27" s="40">
        <v>43862</v>
      </c>
      <c r="F27" s="37">
        <v>44561</v>
      </c>
      <c r="G27" s="4" t="s">
        <v>62</v>
      </c>
      <c r="H27" s="6" t="s">
        <v>103</v>
      </c>
      <c r="J27" s="7"/>
      <c r="K27" s="7"/>
      <c r="L27" s="56">
        <v>40</v>
      </c>
      <c r="M27" s="7"/>
      <c r="N27" s="7"/>
      <c r="O27" s="56">
        <v>20</v>
      </c>
      <c r="P27" s="7"/>
      <c r="Q27" s="7"/>
      <c r="R27" s="56">
        <v>20</v>
      </c>
      <c r="S27" s="7"/>
      <c r="T27" s="7"/>
      <c r="U27" s="56">
        <v>20</v>
      </c>
      <c r="V27" s="42">
        <v>4</v>
      </c>
      <c r="W27" s="42">
        <f t="shared" si="2"/>
        <v>100</v>
      </c>
      <c r="X27" s="42"/>
      <c r="Y27" s="68"/>
      <c r="Z27" s="68"/>
      <c r="AA27" s="69"/>
      <c r="AB27" s="69"/>
    </row>
    <row r="28" spans="1:28" x14ac:dyDescent="0.25">
      <c r="A28" s="76" t="s">
        <v>40</v>
      </c>
      <c r="B28" s="77"/>
      <c r="C28" s="77"/>
      <c r="D28" s="77"/>
      <c r="E28" s="77"/>
      <c r="F28" s="77"/>
      <c r="G28" s="77"/>
      <c r="H28" s="77"/>
      <c r="I28" s="78"/>
      <c r="J28" s="51"/>
      <c r="K28" s="51"/>
      <c r="L28" s="51"/>
      <c r="M28" s="51"/>
      <c r="N28" s="51"/>
      <c r="O28" s="51"/>
      <c r="P28" s="51"/>
      <c r="Q28" s="51"/>
      <c r="R28" s="51"/>
      <c r="S28" s="51"/>
      <c r="T28" s="51"/>
      <c r="U28" s="51"/>
      <c r="V28" s="51"/>
      <c r="W28" s="51"/>
      <c r="X28" s="51"/>
      <c r="Y28" s="68"/>
      <c r="Z28" s="68"/>
      <c r="AA28" s="69"/>
      <c r="AB28" s="69"/>
    </row>
    <row r="29" spans="1:28" ht="76.5" outlineLevel="1" x14ac:dyDescent="0.25">
      <c r="A29" s="30" t="s">
        <v>59</v>
      </c>
      <c r="B29" s="3" t="s">
        <v>42</v>
      </c>
      <c r="C29" s="13" t="s">
        <v>34</v>
      </c>
      <c r="D29" s="14" t="s">
        <v>24</v>
      </c>
      <c r="E29" s="22">
        <v>44211</v>
      </c>
      <c r="F29" s="22">
        <v>44561</v>
      </c>
      <c r="G29" s="23" t="s">
        <v>29</v>
      </c>
      <c r="H29" s="23" t="s">
        <v>104</v>
      </c>
      <c r="I29" s="2"/>
      <c r="J29" s="7"/>
      <c r="K29" s="67"/>
      <c r="L29" s="63"/>
      <c r="M29" s="67"/>
      <c r="N29" s="63"/>
      <c r="O29" s="67"/>
      <c r="P29" s="63"/>
      <c r="Q29" s="17"/>
      <c r="R29" s="63"/>
      <c r="S29" s="57">
        <v>50</v>
      </c>
      <c r="T29" s="63"/>
      <c r="U29" s="57">
        <v>50</v>
      </c>
      <c r="V29" s="42">
        <v>2</v>
      </c>
      <c r="W29" s="42">
        <f>SUM(J29:U29)</f>
        <v>100</v>
      </c>
      <c r="X29" s="42"/>
      <c r="Y29" s="68"/>
      <c r="Z29" s="68"/>
      <c r="AA29" s="69"/>
      <c r="AB29" s="69"/>
    </row>
    <row r="30" spans="1:28" ht="38.25" outlineLevel="1" x14ac:dyDescent="0.25">
      <c r="A30" s="30" t="s">
        <v>59</v>
      </c>
      <c r="B30" s="4" t="s">
        <v>46</v>
      </c>
      <c r="C30" s="4" t="s">
        <v>25</v>
      </c>
      <c r="D30" s="38" t="s">
        <v>24</v>
      </c>
      <c r="E30" s="39">
        <v>44348</v>
      </c>
      <c r="F30" s="39">
        <v>44561</v>
      </c>
      <c r="G30" s="41" t="s">
        <v>62</v>
      </c>
      <c r="H30" s="6" t="s">
        <v>105</v>
      </c>
      <c r="I30" s="2"/>
      <c r="J30" s="7"/>
      <c r="K30" s="7"/>
      <c r="L30" s="7"/>
      <c r="M30" s="7"/>
      <c r="N30" s="7"/>
      <c r="O30" s="7"/>
      <c r="P30" s="7"/>
      <c r="Q30" s="7"/>
      <c r="R30" s="7"/>
      <c r="S30" s="7"/>
      <c r="T30" s="7"/>
      <c r="U30" s="57">
        <v>100</v>
      </c>
      <c r="V30" s="42">
        <v>1</v>
      </c>
      <c r="W30" s="42">
        <f t="shared" si="2"/>
        <v>100</v>
      </c>
      <c r="X30" s="42"/>
      <c r="Y30" s="68"/>
      <c r="Z30" s="68"/>
      <c r="AA30" s="69"/>
      <c r="AB30" s="69"/>
    </row>
    <row r="31" spans="1:28" ht="75" outlineLevel="1" x14ac:dyDescent="0.25">
      <c r="A31" s="30" t="s">
        <v>59</v>
      </c>
      <c r="B31" s="6" t="s">
        <v>106</v>
      </c>
      <c r="C31" s="4" t="s">
        <v>63</v>
      </c>
      <c r="D31" s="38" t="s">
        <v>24</v>
      </c>
      <c r="E31" s="39">
        <v>44228</v>
      </c>
      <c r="F31" s="39">
        <v>44561</v>
      </c>
      <c r="G31" s="41" t="s">
        <v>62</v>
      </c>
      <c r="H31" s="6" t="s">
        <v>107</v>
      </c>
      <c r="I31" s="2"/>
      <c r="J31" s="7"/>
      <c r="K31" s="7"/>
      <c r="L31" s="57">
        <v>50</v>
      </c>
      <c r="M31" s="7"/>
      <c r="N31" s="63"/>
      <c r="O31" s="63"/>
      <c r="P31" s="63"/>
      <c r="Q31" s="57">
        <v>25</v>
      </c>
      <c r="R31" s="17"/>
      <c r="S31" s="63"/>
      <c r="T31" s="7"/>
      <c r="U31" s="57">
        <v>25</v>
      </c>
      <c r="V31" s="42">
        <v>3</v>
      </c>
      <c r="W31" s="42">
        <f t="shared" si="2"/>
        <v>100</v>
      </c>
      <c r="X31" s="42"/>
      <c r="Y31" s="68"/>
      <c r="Z31" s="68"/>
      <c r="AA31" s="69"/>
      <c r="AB31" s="69"/>
    </row>
    <row r="32" spans="1:28" ht="68.25" customHeight="1" outlineLevel="1" x14ac:dyDescent="0.25">
      <c r="A32" s="30" t="s">
        <v>59</v>
      </c>
      <c r="B32" s="6" t="s">
        <v>53</v>
      </c>
      <c r="C32" s="4" t="s">
        <v>108</v>
      </c>
      <c r="D32" s="38" t="s">
        <v>24</v>
      </c>
      <c r="E32" s="39">
        <v>44228</v>
      </c>
      <c r="F32" s="39">
        <v>44561</v>
      </c>
      <c r="G32" s="41" t="s">
        <v>62</v>
      </c>
      <c r="H32" s="6" t="s">
        <v>109</v>
      </c>
      <c r="I32" s="2"/>
      <c r="J32" s="7"/>
      <c r="K32" s="7"/>
      <c r="L32" s="57">
        <v>40</v>
      </c>
      <c r="M32" s="7"/>
      <c r="N32" s="57">
        <v>15</v>
      </c>
      <c r="O32" s="7"/>
      <c r="P32" s="57">
        <v>15</v>
      </c>
      <c r="Q32" s="7"/>
      <c r="R32" s="57">
        <v>15</v>
      </c>
      <c r="S32" s="7"/>
      <c r="T32" s="57">
        <v>15</v>
      </c>
      <c r="U32" s="7"/>
      <c r="V32" s="42">
        <v>5</v>
      </c>
      <c r="W32" s="42">
        <f>SUM(J31:U31)</f>
        <v>100</v>
      </c>
      <c r="X32" s="42"/>
      <c r="Y32" s="68"/>
      <c r="Z32" s="68"/>
      <c r="AA32" s="69"/>
      <c r="AB32" s="69"/>
    </row>
    <row r="33" spans="1:28" ht="68.25" customHeight="1" outlineLevel="1" x14ac:dyDescent="0.25">
      <c r="A33" s="30" t="s">
        <v>59</v>
      </c>
      <c r="B33" s="6" t="s">
        <v>119</v>
      </c>
      <c r="C33" s="4" t="s">
        <v>120</v>
      </c>
      <c r="D33" s="38" t="s">
        <v>24</v>
      </c>
      <c r="E33" s="39">
        <v>44470</v>
      </c>
      <c r="F33" s="39">
        <v>44561</v>
      </c>
      <c r="G33" s="4" t="s">
        <v>71</v>
      </c>
      <c r="H33" s="6" t="s">
        <v>121</v>
      </c>
      <c r="I33" s="2"/>
      <c r="J33" s="53"/>
      <c r="K33" s="53"/>
      <c r="L33" s="57">
        <v>15</v>
      </c>
      <c r="M33" s="53"/>
      <c r="N33" s="57">
        <v>15</v>
      </c>
      <c r="O33" s="53"/>
      <c r="P33" s="57">
        <v>15</v>
      </c>
      <c r="Q33" s="53"/>
      <c r="R33" s="57">
        <v>15</v>
      </c>
      <c r="S33" s="53"/>
      <c r="T33" s="57">
        <v>40</v>
      </c>
      <c r="U33" s="53"/>
      <c r="V33" s="42">
        <v>5</v>
      </c>
      <c r="W33" s="42">
        <f>SUM(J32:U32)</f>
        <v>100</v>
      </c>
      <c r="X33" s="42"/>
      <c r="Y33" s="68"/>
      <c r="Z33" s="68"/>
      <c r="AA33" s="69"/>
      <c r="AB33" s="69"/>
    </row>
    <row r="34" spans="1:28" ht="93.75" customHeight="1" outlineLevel="1" x14ac:dyDescent="0.25">
      <c r="A34" s="30" t="s">
        <v>59</v>
      </c>
      <c r="B34" s="6" t="s">
        <v>110</v>
      </c>
      <c r="C34" s="4" t="s">
        <v>111</v>
      </c>
      <c r="D34" s="38" t="s">
        <v>24</v>
      </c>
      <c r="E34" s="39">
        <v>44228</v>
      </c>
      <c r="F34" s="39">
        <v>44561</v>
      </c>
      <c r="G34" s="23" t="s">
        <v>29</v>
      </c>
      <c r="H34" s="23" t="s">
        <v>112</v>
      </c>
      <c r="I34" s="2"/>
      <c r="J34" s="57">
        <v>40</v>
      </c>
      <c r="K34" s="53"/>
      <c r="L34" s="57">
        <v>15</v>
      </c>
      <c r="M34" s="63"/>
      <c r="N34" s="17"/>
      <c r="O34" s="57">
        <v>15</v>
      </c>
      <c r="P34" s="17"/>
      <c r="Q34" s="63"/>
      <c r="R34" s="57">
        <v>15</v>
      </c>
      <c r="S34" s="63"/>
      <c r="T34" s="17"/>
      <c r="U34" s="57">
        <v>15</v>
      </c>
      <c r="V34" s="42">
        <v>5</v>
      </c>
      <c r="W34" s="42">
        <f t="shared" ref="W34" si="3">SUM(J34:U34)</f>
        <v>100</v>
      </c>
      <c r="X34" s="42"/>
      <c r="Y34" s="68"/>
      <c r="Z34" s="68"/>
      <c r="AA34" s="69"/>
      <c r="AB34" s="69"/>
    </row>
    <row r="35" spans="1:28" ht="90" outlineLevel="1" x14ac:dyDescent="0.25">
      <c r="A35" s="30" t="s">
        <v>59</v>
      </c>
      <c r="B35" s="6" t="s">
        <v>113</v>
      </c>
      <c r="C35" s="4" t="s">
        <v>114</v>
      </c>
      <c r="D35" s="38" t="s">
        <v>24</v>
      </c>
      <c r="E35" s="39">
        <v>44229</v>
      </c>
      <c r="F35" s="39">
        <v>44561</v>
      </c>
      <c r="G35" s="41" t="s">
        <v>62</v>
      </c>
      <c r="H35" s="6" t="s">
        <v>115</v>
      </c>
      <c r="I35" s="2"/>
      <c r="J35" s="7"/>
      <c r="K35" s="7"/>
      <c r="L35" s="7"/>
      <c r="M35" s="57">
        <v>20</v>
      </c>
      <c r="N35" s="7"/>
      <c r="O35" s="7"/>
      <c r="P35" s="57">
        <v>20</v>
      </c>
      <c r="Q35" s="7"/>
      <c r="R35" s="7"/>
      <c r="S35" s="57">
        <v>40</v>
      </c>
      <c r="T35" s="7"/>
      <c r="U35" s="57">
        <v>20</v>
      </c>
      <c r="V35" s="42">
        <v>4</v>
      </c>
      <c r="W35" s="42">
        <f t="shared" si="2"/>
        <v>100</v>
      </c>
      <c r="X35" s="42"/>
      <c r="Y35" s="68"/>
      <c r="Z35" s="68"/>
      <c r="AA35" s="69"/>
      <c r="AB35" s="69"/>
    </row>
    <row r="36" spans="1:28" ht="45" outlineLevel="1" x14ac:dyDescent="0.25">
      <c r="A36" s="30" t="s">
        <v>59</v>
      </c>
      <c r="B36" s="6" t="s">
        <v>54</v>
      </c>
      <c r="C36" s="27" t="s">
        <v>25</v>
      </c>
      <c r="D36" s="38" t="s">
        <v>24</v>
      </c>
      <c r="E36" s="39">
        <v>44470</v>
      </c>
      <c r="F36" s="39">
        <v>44561</v>
      </c>
      <c r="G36" s="41" t="s">
        <v>62</v>
      </c>
      <c r="H36" s="6" t="s">
        <v>74</v>
      </c>
      <c r="I36" s="2"/>
      <c r="J36" s="7"/>
      <c r="K36" s="7"/>
      <c r="L36" s="7"/>
      <c r="M36" s="7"/>
      <c r="N36" s="7"/>
      <c r="O36" s="7"/>
      <c r="P36" s="7"/>
      <c r="Q36" s="7"/>
      <c r="R36" s="7"/>
      <c r="S36" s="7"/>
      <c r="T36" s="7"/>
      <c r="U36" s="57">
        <v>100</v>
      </c>
      <c r="V36" s="42">
        <v>1</v>
      </c>
      <c r="W36" s="42">
        <f t="shared" si="2"/>
        <v>100</v>
      </c>
      <c r="X36" s="42"/>
      <c r="Y36" s="68"/>
      <c r="Z36" s="68"/>
      <c r="AA36" s="69"/>
      <c r="AB36" s="69"/>
    </row>
    <row r="37" spans="1:28" x14ac:dyDescent="0.25">
      <c r="A37" s="79" t="s">
        <v>41</v>
      </c>
      <c r="B37" s="80"/>
      <c r="C37" s="80"/>
      <c r="D37" s="80"/>
      <c r="E37" s="80"/>
      <c r="F37" s="80"/>
      <c r="G37" s="80"/>
      <c r="H37" s="80"/>
      <c r="I37" s="81"/>
      <c r="J37" s="49"/>
      <c r="K37" s="49"/>
      <c r="L37" s="49"/>
      <c r="M37" s="49"/>
      <c r="N37" s="49"/>
      <c r="O37" s="49"/>
      <c r="P37" s="49"/>
      <c r="Q37" s="49"/>
      <c r="R37" s="49"/>
      <c r="S37" s="49"/>
      <c r="T37" s="49"/>
      <c r="U37" s="49"/>
      <c r="V37" s="49"/>
      <c r="W37" s="49"/>
      <c r="X37" s="49"/>
      <c r="Y37" s="68"/>
      <c r="Z37" s="68"/>
      <c r="AA37" s="69"/>
      <c r="AB37" s="69"/>
    </row>
    <row r="38" spans="1:28" ht="51" outlineLevel="1" x14ac:dyDescent="0.25">
      <c r="A38" s="30" t="s">
        <v>59</v>
      </c>
      <c r="B38" s="15" t="s">
        <v>30</v>
      </c>
      <c r="C38" s="13" t="s">
        <v>25</v>
      </c>
      <c r="D38" s="14" t="s">
        <v>23</v>
      </c>
      <c r="E38" s="33">
        <v>44197</v>
      </c>
      <c r="F38" s="22">
        <v>44561</v>
      </c>
      <c r="G38" s="23" t="s">
        <v>62</v>
      </c>
      <c r="H38" s="14" t="s">
        <v>117</v>
      </c>
      <c r="I38" s="29">
        <f>100/6</f>
        <v>16.666666666666668</v>
      </c>
      <c r="J38" s="48">
        <v>40</v>
      </c>
      <c r="K38" s="67"/>
      <c r="L38" s="63"/>
      <c r="M38" s="48">
        <v>20</v>
      </c>
      <c r="N38" s="63"/>
      <c r="O38" s="67"/>
      <c r="P38" s="63"/>
      <c r="Q38" s="58">
        <v>20</v>
      </c>
      <c r="R38" s="63"/>
      <c r="S38" s="17"/>
      <c r="T38" s="48">
        <v>20</v>
      </c>
      <c r="U38" s="17"/>
      <c r="V38" s="42">
        <v>4</v>
      </c>
      <c r="W38" s="42">
        <f>SUM(J38:U38)</f>
        <v>100</v>
      </c>
      <c r="X38" s="42"/>
      <c r="Y38" s="68"/>
      <c r="Z38" s="68"/>
      <c r="AA38" s="69"/>
      <c r="AB38" s="69"/>
    </row>
    <row r="39" spans="1:28" ht="63.75" outlineLevel="1" x14ac:dyDescent="0.25">
      <c r="A39" s="30" t="s">
        <v>59</v>
      </c>
      <c r="B39" s="16" t="s">
        <v>31</v>
      </c>
      <c r="C39" s="13" t="s">
        <v>75</v>
      </c>
      <c r="D39" s="14" t="s">
        <v>24</v>
      </c>
      <c r="E39" s="33">
        <v>44197</v>
      </c>
      <c r="F39" s="22">
        <v>44561</v>
      </c>
      <c r="G39" s="23" t="s">
        <v>62</v>
      </c>
      <c r="H39" s="14" t="s">
        <v>118</v>
      </c>
      <c r="I39" s="29">
        <f>100/11</f>
        <v>9.0909090909090917</v>
      </c>
      <c r="J39" s="48">
        <v>40</v>
      </c>
      <c r="K39" s="63"/>
      <c r="L39" s="63"/>
      <c r="M39" s="48">
        <v>20</v>
      </c>
      <c r="N39" s="63"/>
      <c r="O39" s="63"/>
      <c r="P39" s="17"/>
      <c r="Q39" s="58">
        <v>20</v>
      </c>
      <c r="R39" s="63"/>
      <c r="S39" s="63"/>
      <c r="T39" s="48">
        <v>20</v>
      </c>
      <c r="U39" s="63"/>
      <c r="V39" s="42">
        <v>4</v>
      </c>
      <c r="W39" s="42">
        <f t="shared" ref="W39:W41" si="4">SUM(J39:U39)</f>
        <v>100</v>
      </c>
      <c r="X39" s="42"/>
      <c r="Y39" s="68"/>
      <c r="Z39" s="68"/>
      <c r="AA39" s="69"/>
      <c r="AB39" s="69"/>
    </row>
    <row r="40" spans="1:28" ht="51" outlineLevel="1" x14ac:dyDescent="0.25">
      <c r="A40" s="30" t="s">
        <v>59</v>
      </c>
      <c r="B40" s="31" t="s">
        <v>32</v>
      </c>
      <c r="C40" s="13" t="s">
        <v>75</v>
      </c>
      <c r="D40" s="23" t="s">
        <v>24</v>
      </c>
      <c r="E40" s="33">
        <v>44197</v>
      </c>
      <c r="F40" s="22">
        <v>44561</v>
      </c>
      <c r="G40" s="23" t="s">
        <v>29</v>
      </c>
      <c r="H40" s="23" t="s">
        <v>116</v>
      </c>
      <c r="I40" s="29"/>
      <c r="J40" s="48">
        <v>40</v>
      </c>
      <c r="K40" s="50">
        <v>5.45</v>
      </c>
      <c r="L40" s="50">
        <v>5.45</v>
      </c>
      <c r="M40" s="50">
        <v>5.45</v>
      </c>
      <c r="N40" s="50">
        <v>5.45</v>
      </c>
      <c r="O40" s="50">
        <v>5.45</v>
      </c>
      <c r="P40" s="50">
        <v>5.45</v>
      </c>
      <c r="Q40" s="50">
        <v>5.45</v>
      </c>
      <c r="R40" s="50">
        <v>5.45</v>
      </c>
      <c r="S40" s="50">
        <v>5.45</v>
      </c>
      <c r="T40" s="50">
        <v>5.45</v>
      </c>
      <c r="U40" s="50">
        <v>5.45</v>
      </c>
      <c r="V40" s="42">
        <v>12</v>
      </c>
      <c r="W40" s="42">
        <f>SUM(J40:U40)</f>
        <v>99.950000000000031</v>
      </c>
      <c r="X40" s="42"/>
      <c r="Y40" s="68"/>
      <c r="Z40" s="68"/>
      <c r="AA40" s="69"/>
      <c r="AB40" s="69"/>
    </row>
    <row r="41" spans="1:28" ht="96" customHeight="1" outlineLevel="1" x14ac:dyDescent="0.25">
      <c r="A41" s="30" t="s">
        <v>59</v>
      </c>
      <c r="B41" s="6" t="s">
        <v>52</v>
      </c>
      <c r="C41" s="27" t="s">
        <v>61</v>
      </c>
      <c r="D41" s="38" t="s">
        <v>24</v>
      </c>
      <c r="E41" s="39">
        <v>44287</v>
      </c>
      <c r="F41" s="39">
        <v>44561</v>
      </c>
      <c r="G41" s="4" t="s">
        <v>71</v>
      </c>
      <c r="H41" s="24" t="s">
        <v>76</v>
      </c>
      <c r="I41" s="1"/>
      <c r="J41" s="7"/>
      <c r="K41" s="7"/>
      <c r="L41" s="7"/>
      <c r="M41" s="7"/>
      <c r="N41" s="7"/>
      <c r="O41" s="58">
        <v>50</v>
      </c>
      <c r="P41" s="7"/>
      <c r="Q41" s="7"/>
      <c r="R41" s="7"/>
      <c r="S41" s="7"/>
      <c r="T41" s="7"/>
      <c r="U41" s="58">
        <v>50</v>
      </c>
      <c r="V41" s="42">
        <v>2</v>
      </c>
      <c r="W41" s="42">
        <f t="shared" si="4"/>
        <v>100</v>
      </c>
      <c r="X41" s="42"/>
      <c r="Y41" s="68"/>
      <c r="Z41" s="68"/>
      <c r="AA41" s="69"/>
      <c r="AB41" s="69"/>
    </row>
    <row r="42" spans="1:28" ht="38.25" outlineLevel="1" x14ac:dyDescent="0.25">
      <c r="A42" s="27" t="s">
        <v>22</v>
      </c>
      <c r="B42" s="3" t="s">
        <v>122</v>
      </c>
      <c r="C42" s="13" t="s">
        <v>123</v>
      </c>
      <c r="D42" s="14" t="s">
        <v>24</v>
      </c>
      <c r="E42" s="22">
        <v>44228</v>
      </c>
      <c r="F42" s="22">
        <v>44561</v>
      </c>
      <c r="G42" s="23" t="s">
        <v>29</v>
      </c>
      <c r="H42" s="3" t="s">
        <v>124</v>
      </c>
      <c r="I42" s="25"/>
      <c r="J42" s="17"/>
      <c r="K42" s="17"/>
      <c r="L42" s="17"/>
      <c r="M42" s="17"/>
      <c r="N42" s="17"/>
      <c r="O42" s="58">
        <v>50</v>
      </c>
      <c r="P42" s="53"/>
      <c r="Q42" s="53"/>
      <c r="R42" s="53"/>
      <c r="S42" s="53"/>
      <c r="T42" s="53"/>
      <c r="U42" s="58">
        <v>50</v>
      </c>
      <c r="V42" s="42">
        <v>2</v>
      </c>
      <c r="W42" s="42">
        <f t="shared" ref="W42" si="5">SUM(J42:U42)</f>
        <v>100</v>
      </c>
      <c r="X42" s="42"/>
    </row>
    <row r="43" spans="1:28" x14ac:dyDescent="0.25">
      <c r="Y43" s="62"/>
    </row>
  </sheetData>
  <mergeCells count="17">
    <mergeCell ref="A1:C3"/>
    <mergeCell ref="D1:G2"/>
    <mergeCell ref="H1:H6"/>
    <mergeCell ref="D3:G4"/>
    <mergeCell ref="A4:A6"/>
    <mergeCell ref="B4:C6"/>
    <mergeCell ref="D5:G5"/>
    <mergeCell ref="D6:G6"/>
    <mergeCell ref="Y9:Y41"/>
    <mergeCell ref="Z9:Z41"/>
    <mergeCell ref="AA9:AA41"/>
    <mergeCell ref="AB9:AB41"/>
    <mergeCell ref="A16:I16"/>
    <mergeCell ref="A22:I22"/>
    <mergeCell ref="A28:I28"/>
    <mergeCell ref="A37:I37"/>
    <mergeCell ref="A9:I9"/>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CFB6DE2-85C2-42AC-8ED0-B16FE4584570}">
          <x14:formula1>
            <xm:f>[file]Opciones!#REF!</xm:f>
          </x14:formula1>
          <xm:sqref>A42 A10:A15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ST 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ICFES DTI</dc:creator>
  <cp:keywords/>
  <dc:description/>
  <cp:lastModifiedBy>Wilson Orlando Hortua Ramos</cp:lastModifiedBy>
  <cp:revision/>
  <dcterms:created xsi:type="dcterms:W3CDTF">2019-01-25T22:32:50Z</dcterms:created>
  <dcterms:modified xsi:type="dcterms:W3CDTF">2020-11-06T05:26:49Z</dcterms:modified>
  <cp:category/>
  <cp:contentStatus/>
</cp:coreProperties>
</file>