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200" yWindow="-15" windowWidth="10245" windowHeight="8115"/>
  </bookViews>
  <sheets>
    <sheet name=" Oferta Económica" sheetId="7" r:id="rId1"/>
    <sheet name="Hoja1" sheetId="10" r:id="rId2"/>
  </sheets>
  <definedNames>
    <definedName name="_xlnm._FilterDatabase" localSheetId="0" hidden="1">' Oferta Económica'!$A$4:$C$38</definedName>
    <definedName name="_xlnm.Print_Titles" localSheetId="0">' Oferta Económica'!$1:$5</definedName>
  </definedNames>
  <calcPr calcId="124519"/>
</workbook>
</file>

<file path=xl/calcChain.xml><?xml version="1.0" encoding="utf-8"?>
<calcChain xmlns="http://schemas.openxmlformats.org/spreadsheetml/2006/main">
  <c r="B42" i="7"/>
  <c r="C35"/>
  <c r="C36"/>
  <c r="C37"/>
  <c r="C34"/>
  <c r="C16"/>
  <c r="C14"/>
  <c r="C15"/>
  <c r="C10" l="1"/>
  <c r="C9"/>
  <c r="C8"/>
  <c r="C7"/>
  <c r="C6"/>
  <c r="C38" l="1"/>
  <c r="B41" s="1"/>
</calcChain>
</file>

<file path=xl/sharedStrings.xml><?xml version="1.0" encoding="utf-8"?>
<sst xmlns="http://schemas.openxmlformats.org/spreadsheetml/2006/main" count="48" uniqueCount="46">
  <si>
    <t xml:space="preserve">TOTAL </t>
  </si>
  <si>
    <t>Ajuste de especificaciones de competencias ciudadanas</t>
  </si>
  <si>
    <t>Apoyo logístico</t>
  </si>
  <si>
    <t>Construcción del marco de Lectura Crítica del programa Saber 11º</t>
  </si>
  <si>
    <t>Ajuste de preguntas de las pruebas de Filosofía y Ciencias sociales del programa Saber 11º</t>
  </si>
  <si>
    <t>Construcción del marco de Razonamiento Cuantitativo</t>
  </si>
  <si>
    <t>Traducción de especificaciones de los módulos Ingadar y Modelar del programa Saber Pro (Parte I)</t>
  </si>
  <si>
    <t>Ajuste de especificaciones de Razonamiento Cuantitativo</t>
  </si>
  <si>
    <t>Construcción de 64 preguntas de la prueba de Competencias Ciudadanas del programa Saber 5º y 9º</t>
  </si>
  <si>
    <t xml:space="preserve">Construcción de 17 preguntas de los módulos de Atención en salud a la persona, el paciente y la comunidad y Administración en salud, 42 preguntas de Competencias Ciudadanas y  5 preguntas de Investigación en ciencias sociales, del programa SABER PRO </t>
  </si>
  <si>
    <t xml:space="preserve">Revisión de Ojo Fresco de 961 preguntas de los módulos del programa SABER PRO </t>
  </si>
  <si>
    <t xml:space="preserve">Revisión de Ojo Fresco de 206 preguntas de las pruebas de Filosofía y Ciencias Sociales del programa Saber 11º </t>
  </si>
  <si>
    <t>Ajuste de 233 preguntas en 107,5 horas de los módulos del programa SABER PRO</t>
  </si>
  <si>
    <t>Revisión de especificaciones de la prueba de Competencias Ciudadanas del programa Saber 5º y 9º</t>
  </si>
  <si>
    <t>Ajuste a las especificaciones y ajuste de preguntas de la prueba de Competencias Ciudadanas</t>
  </si>
  <si>
    <t>Traducción y revisión de los módulos de Ingeniería del programa SABER PRO y de la prueba de competencias genéricas del estudio internacional AHELO</t>
  </si>
  <si>
    <t>Revisión de 979 preguntas y 79 contextos del programa Saber 11º</t>
  </si>
  <si>
    <t xml:space="preserve">Construir 979 preguntas y 79 contextos de las pruebas de Inglés, Matemáticas, Razonamiento Cuantitativo, Competencias Ciudadanas, Ciencias Naturales, Lectura Crítica, Profundización en Biología, Profundización en Lenguaje y Profundización en Ciencias Sociales del programa Saber 11º  </t>
  </si>
  <si>
    <t>Revisión de ojo fresco de 979 preguntas del programa Saber 11º</t>
  </si>
  <si>
    <t>Ajuste de especificaciones de los módulos de Adminsitración en salud, Atención en salud y Promoción y prevención en salud del programa SABER PRO</t>
  </si>
  <si>
    <t>Ajuste de especificaciones de los módulos Indagar y Modelar del programa SABER PRO</t>
  </si>
  <si>
    <t>Ajuste de especificaciones del módulo de Investigación en Ciencias Sociales del programa SABER PRO</t>
  </si>
  <si>
    <t>Ajuste de especificaciones del módulo de Gestión de Proyectos del programa SABER PRO</t>
  </si>
  <si>
    <t>Revisión y ajuste de especificaciones de los tres módulos de Derecho del programa SABER PRO</t>
  </si>
  <si>
    <t>Construcción del marco y diseño de especificaciones del módulo Intervención en Procesos Sociales del programa SABER PRO</t>
  </si>
  <si>
    <t>Construcción del marco del módulo de Gestión de Proyectos del programa SABER PRO</t>
  </si>
  <si>
    <t>Construcción del marco del módulo de Investigación en Ciencias Sociales del programa SABER PRO</t>
  </si>
  <si>
    <t>Lectura del marco de Lectura Crítica</t>
  </si>
  <si>
    <t>Diseño de pruebas</t>
  </si>
  <si>
    <t>Construcción de pruebas</t>
  </si>
  <si>
    <t>Revisión de Ojo Fresco de las pruebas de Inglés, Matemáticas, Lenguaje, Biología, Química, Física, Filosofía, Profundización en Matemáticas, Profundización en Biología, Profundización en Lenguaje, Profundización en Sociales, Medio Ambiente y Violencia y sociedad del programa Pre Saber 11º</t>
  </si>
  <si>
    <t>ÍTEMS (REQUERIMIENTOS TÉCNICOS)</t>
  </si>
  <si>
    <t>VALOR DEL PROYECTO ANTES DE IVA</t>
  </si>
  <si>
    <t>REQUERIMIENTO APROXIMADO DE PERSONAL POR CADA ITEM</t>
  </si>
  <si>
    <t xml:space="preserve"> (Este ya es un subtotal, no se debe multiplicar por las cantidades de personal)</t>
  </si>
  <si>
    <t>Esta columna es de carácter informativo para los proponentes</t>
  </si>
  <si>
    <t>VALOR MÍNIMO A PAGAR POR ÍTEM (ANTES DE AIU E IVA)</t>
  </si>
  <si>
    <t>OFERTA ECONÓMICA VALOR AIU (EN %)</t>
  </si>
  <si>
    <t>VALOR EN PESOS AIU</t>
  </si>
  <si>
    <t>Favor tener en cuenta la hoja de perfiles en este mismo archivo</t>
  </si>
  <si>
    <t>Firma del Representante Legal del Oferente</t>
  </si>
  <si>
    <t>Nombre del Representante Legal</t>
  </si>
  <si>
    <t>C.C.</t>
  </si>
  <si>
    <t>Razón social del oferente</t>
  </si>
  <si>
    <t>ICFES-SD-032-2012</t>
  </si>
  <si>
    <t>FORMATO No 3 - OFERTA ECONÓMICA</t>
  </si>
</sst>
</file>

<file path=xl/styles.xml><?xml version="1.0" encoding="utf-8"?>
<styleSheet xmlns="http://schemas.openxmlformats.org/spreadsheetml/2006/main">
  <numFmts count="3">
    <numFmt numFmtId="44" formatCode="_(&quot;$&quot;\ * #,##0.00_);_(&quot;$&quot;\ * \(#,##0.00\);_(&quot;$&quot;\ 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44" fontId="0" fillId="0" borderId="0" xfId="2" applyFont="1"/>
    <xf numFmtId="0" fontId="1" fillId="4" borderId="0" xfId="0" applyFont="1" applyFill="1" applyBorder="1" applyAlignment="1">
      <alignment horizontal="left" vertical="center" wrapText="1"/>
    </xf>
    <xf numFmtId="0" fontId="1" fillId="4" borderId="0" xfId="0" applyFont="1" applyFill="1"/>
    <xf numFmtId="44" fontId="1" fillId="4" borderId="0" xfId="2" applyFont="1" applyFill="1"/>
    <xf numFmtId="0" fontId="3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4" fillId="0" borderId="0" xfId="0" applyFont="1"/>
    <xf numFmtId="0" fontId="3" fillId="2" borderId="21" xfId="0" applyFont="1" applyFill="1" applyBorder="1" applyAlignment="1">
      <alignment horizontal="center" vertical="center" wrapText="1"/>
    </xf>
    <xf numFmtId="44" fontId="3" fillId="2" borderId="15" xfId="2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4" fontId="6" fillId="2" borderId="17" xfId="2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6" xfId="0" applyFont="1" applyBorder="1" applyAlignment="1">
      <alignment horizontal="right" vertical="center"/>
    </xf>
    <xf numFmtId="3" fontId="0" fillId="0" borderId="20" xfId="0" applyNumberFormat="1" applyBorder="1" applyAlignment="1">
      <alignment horizontal="center" vertical="center"/>
    </xf>
    <xf numFmtId="44" fontId="0" fillId="0" borderId="5" xfId="2" applyFont="1" applyBorder="1" applyAlignment="1">
      <alignment vertical="center"/>
    </xf>
    <xf numFmtId="3" fontId="0" fillId="0" borderId="11" xfId="0" applyNumberFormat="1" applyFill="1" applyBorder="1" applyAlignment="1">
      <alignment horizontal="center" vertical="center"/>
    </xf>
    <xf numFmtId="44" fontId="0" fillId="0" borderId="5" xfId="2" applyFont="1" applyFill="1" applyBorder="1" applyAlignment="1">
      <alignment vertical="center"/>
    </xf>
    <xf numFmtId="44" fontId="0" fillId="0" borderId="2" xfId="2" applyFont="1" applyFill="1" applyBorder="1" applyAlignment="1">
      <alignment vertical="center"/>
    </xf>
    <xf numFmtId="44" fontId="0" fillId="0" borderId="9" xfId="2" applyFont="1" applyFill="1" applyBorder="1" applyAlignment="1">
      <alignment vertical="center"/>
    </xf>
    <xf numFmtId="3" fontId="0" fillId="0" borderId="10" xfId="0" applyNumberForma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right" vertical="center"/>
    </xf>
    <xf numFmtId="44" fontId="1" fillId="0" borderId="7" xfId="2" applyFont="1" applyBorder="1" applyAlignment="1">
      <alignment horizontal="right" vertical="center"/>
    </xf>
    <xf numFmtId="0" fontId="0" fillId="0" borderId="4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22" xfId="0" applyBorder="1"/>
    <xf numFmtId="44" fontId="0" fillId="0" borderId="22" xfId="2" applyFont="1" applyBorder="1"/>
    <xf numFmtId="0" fontId="0" fillId="0" borderId="23" xfId="0" applyBorder="1"/>
    <xf numFmtId="44" fontId="0" fillId="0" borderId="23" xfId="2" applyFont="1" applyBorder="1"/>
    <xf numFmtId="44" fontId="3" fillId="3" borderId="18" xfId="2" applyFont="1" applyFill="1" applyBorder="1" applyAlignment="1">
      <alignment horizontal="center"/>
    </xf>
    <xf numFmtId="44" fontId="3" fillId="3" borderId="19" xfId="2" applyFont="1" applyFill="1" applyBorder="1" applyAlignment="1">
      <alignment horizontal="center"/>
    </xf>
    <xf numFmtId="9" fontId="3" fillId="3" borderId="18" xfId="3" applyFont="1" applyFill="1" applyBorder="1" applyAlignment="1">
      <alignment horizontal="right"/>
    </xf>
    <xf numFmtId="9" fontId="3" fillId="3" borderId="19" xfId="3" applyFont="1" applyFill="1" applyBorder="1" applyAlignment="1">
      <alignment horizontal="right"/>
    </xf>
    <xf numFmtId="44" fontId="3" fillId="3" borderId="16" xfId="2" applyFont="1" applyFill="1" applyBorder="1" applyAlignment="1">
      <alignment horizontal="center"/>
    </xf>
    <xf numFmtId="44" fontId="3" fillId="3" borderId="17" xfId="2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4">
    <cellStyle name="Millares 2" xfId="1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0</xdr:col>
      <xdr:colOff>1314450</xdr:colOff>
      <xdr:row>2</xdr:row>
      <xdr:rowOff>123825</xdr:rowOff>
    </xdr:to>
    <xdr:pic>
      <xdr:nvPicPr>
        <xdr:cNvPr id="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85725"/>
          <a:ext cx="12001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8"/>
  <sheetViews>
    <sheetView showGridLines="0" tabSelected="1" workbookViewId="0">
      <selection activeCell="A46" sqref="A46"/>
    </sheetView>
  </sheetViews>
  <sheetFormatPr baseColWidth="10" defaultRowHeight="15"/>
  <cols>
    <col min="1" max="1" width="78.7109375" style="13" customWidth="1"/>
    <col min="2" max="2" width="32.5703125" customWidth="1"/>
    <col min="3" max="3" width="38.7109375" style="1" customWidth="1"/>
  </cols>
  <sheetData>
    <row r="1" spans="1:3" s="14" customFormat="1">
      <c r="A1" s="15"/>
    </row>
    <row r="2" spans="1:3" s="14" customFormat="1" ht="18.75">
      <c r="A2" s="42" t="s">
        <v>45</v>
      </c>
      <c r="B2" s="42"/>
      <c r="C2" s="42"/>
    </row>
    <row r="3" spans="1:3" s="14" customFormat="1" ht="18.75" customHeight="1" thickBot="1">
      <c r="A3" s="42" t="s">
        <v>44</v>
      </c>
      <c r="B3" s="42"/>
      <c r="C3" s="42"/>
    </row>
    <row r="4" spans="1:3" ht="61.5" customHeight="1">
      <c r="A4" s="8" t="s">
        <v>31</v>
      </c>
      <c r="B4" s="8" t="s">
        <v>33</v>
      </c>
      <c r="C4" s="9" t="s">
        <v>36</v>
      </c>
    </row>
    <row r="5" spans="1:3" s="7" customFormat="1" ht="27" customHeight="1" thickBot="1">
      <c r="A5" s="10" t="s">
        <v>39</v>
      </c>
      <c r="B5" s="10" t="s">
        <v>35</v>
      </c>
      <c r="C5" s="11" t="s">
        <v>34</v>
      </c>
    </row>
    <row r="6" spans="1:3" ht="30">
      <c r="A6" s="26" t="s">
        <v>8</v>
      </c>
      <c r="B6" s="17">
        <v>10</v>
      </c>
      <c r="C6" s="18">
        <f>104000*64</f>
        <v>6656000</v>
      </c>
    </row>
    <row r="7" spans="1:3" ht="75">
      <c r="A7" s="26" t="s">
        <v>9</v>
      </c>
      <c r="B7" s="19">
        <v>10</v>
      </c>
      <c r="C7" s="20">
        <f>(17+42+5)*180000</f>
        <v>11520000</v>
      </c>
    </row>
    <row r="8" spans="1:3" ht="30">
      <c r="A8" s="26" t="s">
        <v>10</v>
      </c>
      <c r="B8" s="19">
        <v>25</v>
      </c>
      <c r="C8" s="20">
        <f>8700*961</f>
        <v>8360700</v>
      </c>
    </row>
    <row r="9" spans="1:3" ht="30">
      <c r="A9" s="26" t="s">
        <v>11</v>
      </c>
      <c r="B9" s="19">
        <v>3</v>
      </c>
      <c r="C9" s="20">
        <f>8700*206</f>
        <v>1792200</v>
      </c>
    </row>
    <row r="10" spans="1:3" ht="30">
      <c r="A10" s="26" t="s">
        <v>12</v>
      </c>
      <c r="B10" s="19">
        <v>30</v>
      </c>
      <c r="C10" s="20">
        <f>107.5*50000</f>
        <v>5375000</v>
      </c>
    </row>
    <row r="11" spans="1:3" ht="30">
      <c r="A11" s="27" t="s">
        <v>13</v>
      </c>
      <c r="B11" s="19">
        <v>4</v>
      </c>
      <c r="C11" s="20">
        <v>10000000</v>
      </c>
    </row>
    <row r="12" spans="1:3" ht="30">
      <c r="A12" s="27" t="s">
        <v>14</v>
      </c>
      <c r="B12" s="19">
        <v>1</v>
      </c>
      <c r="C12" s="20">
        <v>4000000</v>
      </c>
    </row>
    <row r="13" spans="1:3" ht="45">
      <c r="A13" s="28" t="s">
        <v>15</v>
      </c>
      <c r="B13" s="19">
        <v>1</v>
      </c>
      <c r="C13" s="20">
        <v>866900</v>
      </c>
    </row>
    <row r="14" spans="1:3" ht="75">
      <c r="A14" s="28" t="s">
        <v>17</v>
      </c>
      <c r="B14" s="19">
        <v>100</v>
      </c>
      <c r="C14" s="20">
        <f>(979*104000)+(79*120000)</f>
        <v>111296000</v>
      </c>
    </row>
    <row r="15" spans="1:3">
      <c r="A15" s="28" t="s">
        <v>16</v>
      </c>
      <c r="B15" s="19">
        <v>18</v>
      </c>
      <c r="C15" s="20">
        <f>(79*40000)+(979*35000)</f>
        <v>37425000</v>
      </c>
    </row>
    <row r="16" spans="1:3">
      <c r="A16" s="28" t="s">
        <v>18</v>
      </c>
      <c r="B16" s="19">
        <v>9</v>
      </c>
      <c r="C16" s="20">
        <f>979*8700</f>
        <v>8517300</v>
      </c>
    </row>
    <row r="17" spans="1:3">
      <c r="A17" s="29" t="s">
        <v>1</v>
      </c>
      <c r="B17" s="19">
        <v>4</v>
      </c>
      <c r="C17" s="21">
        <v>19800000</v>
      </c>
    </row>
    <row r="18" spans="1:3" ht="45">
      <c r="A18" s="29" t="s">
        <v>19</v>
      </c>
      <c r="B18" s="19">
        <v>5</v>
      </c>
      <c r="C18" s="21">
        <v>23400000</v>
      </c>
    </row>
    <row r="19" spans="1:3" ht="30">
      <c r="A19" s="29" t="s">
        <v>20</v>
      </c>
      <c r="B19" s="19">
        <v>7</v>
      </c>
      <c r="C19" s="21">
        <v>30000000</v>
      </c>
    </row>
    <row r="20" spans="1:3" ht="30">
      <c r="A20" s="29" t="s">
        <v>21</v>
      </c>
      <c r="B20" s="19">
        <v>1</v>
      </c>
      <c r="C20" s="21">
        <v>3600000</v>
      </c>
    </row>
    <row r="21" spans="1:3" ht="30">
      <c r="A21" s="29" t="s">
        <v>22</v>
      </c>
      <c r="B21" s="19">
        <v>1</v>
      </c>
      <c r="C21" s="21">
        <v>4500000</v>
      </c>
    </row>
    <row r="22" spans="1:3" ht="30">
      <c r="A22" s="29" t="s">
        <v>23</v>
      </c>
      <c r="B22" s="19">
        <v>3</v>
      </c>
      <c r="C22" s="21">
        <v>12600000</v>
      </c>
    </row>
    <row r="23" spans="1:3" ht="30">
      <c r="A23" s="29" t="s">
        <v>24</v>
      </c>
      <c r="B23" s="19">
        <v>4</v>
      </c>
      <c r="C23" s="21">
        <v>16675000</v>
      </c>
    </row>
    <row r="24" spans="1:3" ht="30">
      <c r="A24" s="29" t="s">
        <v>25</v>
      </c>
      <c r="B24" s="19">
        <v>1</v>
      </c>
      <c r="C24" s="21">
        <v>4275000</v>
      </c>
    </row>
    <row r="25" spans="1:3">
      <c r="A25" s="29" t="s">
        <v>3</v>
      </c>
      <c r="B25" s="19">
        <v>1</v>
      </c>
      <c r="C25" s="21">
        <v>4275000</v>
      </c>
    </row>
    <row r="26" spans="1:3" ht="30">
      <c r="A26" s="29" t="s">
        <v>26</v>
      </c>
      <c r="B26" s="19">
        <v>1</v>
      </c>
      <c r="C26" s="21">
        <v>4575000</v>
      </c>
    </row>
    <row r="27" spans="1:3" ht="30">
      <c r="A27" s="29" t="s">
        <v>4</v>
      </c>
      <c r="B27" s="19">
        <v>1</v>
      </c>
      <c r="C27" s="21">
        <v>2046000</v>
      </c>
    </row>
    <row r="28" spans="1:3">
      <c r="A28" s="29" t="s">
        <v>5</v>
      </c>
      <c r="B28" s="19">
        <v>1</v>
      </c>
      <c r="C28" s="21">
        <v>4275000</v>
      </c>
    </row>
    <row r="29" spans="1:3">
      <c r="A29" s="29" t="s">
        <v>2</v>
      </c>
      <c r="B29" s="19">
        <v>1</v>
      </c>
      <c r="C29" s="21">
        <v>2250000</v>
      </c>
    </row>
    <row r="30" spans="1:3" ht="30">
      <c r="A30" s="29" t="s">
        <v>6</v>
      </c>
      <c r="B30" s="19">
        <v>1</v>
      </c>
      <c r="C30" s="21">
        <v>2500000</v>
      </c>
    </row>
    <row r="31" spans="1:3">
      <c r="A31" s="29" t="s">
        <v>27</v>
      </c>
      <c r="B31" s="19">
        <v>1</v>
      </c>
      <c r="C31" s="21">
        <v>4500000</v>
      </c>
    </row>
    <row r="32" spans="1:3">
      <c r="A32" s="29" t="s">
        <v>7</v>
      </c>
      <c r="B32" s="19">
        <v>2</v>
      </c>
      <c r="C32" s="21">
        <v>9600000</v>
      </c>
    </row>
    <row r="33" spans="1:3" ht="64.5" customHeight="1">
      <c r="A33" s="30" t="s">
        <v>30</v>
      </c>
      <c r="B33" s="19">
        <v>9</v>
      </c>
      <c r="C33" s="21">
        <v>5472300</v>
      </c>
    </row>
    <row r="34" spans="1:3">
      <c r="A34" s="31" t="s">
        <v>28</v>
      </c>
      <c r="B34" s="19">
        <v>3</v>
      </c>
      <c r="C34" s="22">
        <f>27150000/2</f>
        <v>13575000</v>
      </c>
    </row>
    <row r="35" spans="1:3">
      <c r="A35" s="31" t="s">
        <v>29</v>
      </c>
      <c r="B35" s="19">
        <v>3</v>
      </c>
      <c r="C35" s="22">
        <f t="shared" ref="C35:C37" si="0">27150000/2</f>
        <v>13575000</v>
      </c>
    </row>
    <row r="36" spans="1:3">
      <c r="A36" s="31" t="s">
        <v>28</v>
      </c>
      <c r="B36" s="19">
        <v>3</v>
      </c>
      <c r="C36" s="22">
        <f t="shared" si="0"/>
        <v>13575000</v>
      </c>
    </row>
    <row r="37" spans="1:3" ht="15.75" thickBot="1">
      <c r="A37" s="31" t="s">
        <v>29</v>
      </c>
      <c r="B37" s="23">
        <v>3</v>
      </c>
      <c r="C37" s="22">
        <f t="shared" si="0"/>
        <v>13575000</v>
      </c>
    </row>
    <row r="38" spans="1:3" ht="15.75" thickBot="1">
      <c r="A38" s="16" t="s">
        <v>0</v>
      </c>
      <c r="B38" s="24"/>
      <c r="C38" s="25">
        <f>SUM(C6:C37)</f>
        <v>414452400</v>
      </c>
    </row>
    <row r="39" spans="1:3" ht="15.75" thickBot="1"/>
    <row r="40" spans="1:3" ht="19.5" thickBot="1">
      <c r="A40" s="5" t="s">
        <v>37</v>
      </c>
      <c r="B40" s="38"/>
      <c r="C40" s="39"/>
    </row>
    <row r="41" spans="1:3" ht="19.5" thickBot="1">
      <c r="A41" s="12" t="s">
        <v>38</v>
      </c>
      <c r="B41" s="40">
        <f>+C40*C38</f>
        <v>0</v>
      </c>
      <c r="C41" s="41"/>
    </row>
    <row r="42" spans="1:3" ht="19.5" thickBot="1">
      <c r="A42" s="6" t="s">
        <v>32</v>
      </c>
      <c r="B42" s="36" t="str">
        <f>+IF(C40=0,"",+B41+C38)</f>
        <v/>
      </c>
      <c r="C42" s="37"/>
    </row>
    <row r="43" spans="1:3" ht="9.75" customHeight="1">
      <c r="A43" s="2"/>
      <c r="B43" s="3"/>
      <c r="C43" s="4"/>
    </row>
    <row r="44" spans="1:3">
      <c r="A44" s="13" t="s">
        <v>40</v>
      </c>
    </row>
    <row r="46" spans="1:3">
      <c r="A46" s="13" t="s">
        <v>41</v>
      </c>
      <c r="B46" s="32"/>
      <c r="C46" s="33"/>
    </row>
    <row r="47" spans="1:3">
      <c r="A47" s="13" t="s">
        <v>42</v>
      </c>
      <c r="B47" s="34"/>
      <c r="C47" s="35"/>
    </row>
    <row r="48" spans="1:3">
      <c r="A48" s="13" t="s">
        <v>43</v>
      </c>
      <c r="B48" s="34"/>
      <c r="C48" s="35"/>
    </row>
  </sheetData>
  <mergeCells count="5">
    <mergeCell ref="B42:C42"/>
    <mergeCell ref="B40:C40"/>
    <mergeCell ref="B41:C41"/>
    <mergeCell ref="A2:C2"/>
    <mergeCell ref="A3:C3"/>
  </mergeCells>
  <printOptions horizontalCentered="1"/>
  <pageMargins left="0.59055118110236227" right="0.59055118110236227" top="0.59055118110236227" bottom="0.59055118110236227" header="0.31496062992125984" footer="0.31496062992125984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Oferta Económica</vt:lpstr>
      <vt:lpstr>Hoja1</vt:lpstr>
      <vt:lpstr>' Oferta Económica'!Títulos_a_imprimir</vt:lpstr>
    </vt:vector>
  </TitlesOfParts>
  <Company>icfes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rleguizamon</dc:creator>
  <cp:lastModifiedBy>adizquierdo</cp:lastModifiedBy>
  <cp:lastPrinted>2012-06-05T20:23:55Z</cp:lastPrinted>
  <dcterms:created xsi:type="dcterms:W3CDTF">2012-03-29T16:47:58Z</dcterms:created>
  <dcterms:modified xsi:type="dcterms:W3CDTF">2012-06-05T20:24:30Z</dcterms:modified>
</cp:coreProperties>
</file>