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1040" yWindow="-195" windowWidth="7140" windowHeight="8130"/>
  </bookViews>
  <sheets>
    <sheet name="Hoja1" sheetId="1" r:id="rId1"/>
    <sheet name="Hoja2" sheetId="2" r:id="rId2"/>
    <sheet name="Hoja3" sheetId="3" r:id="rId3"/>
  </sheets>
  <calcPr calcId="124519"/>
</workbook>
</file>

<file path=xl/calcChain.xml><?xml version="1.0" encoding="utf-8"?>
<calcChain xmlns="http://schemas.openxmlformats.org/spreadsheetml/2006/main">
  <c r="I67" i="1"/>
  <c r="K67" s="1"/>
  <c r="M67"/>
  <c r="I19" l="1"/>
  <c r="K19" s="1"/>
  <c r="I20"/>
  <c r="K20" s="1"/>
  <c r="I21"/>
  <c r="K21" s="1"/>
  <c r="I69"/>
  <c r="K69" s="1"/>
  <c r="I68"/>
  <c r="K68" s="1"/>
  <c r="I66"/>
  <c r="K66" s="1"/>
  <c r="I65"/>
  <c r="K65" s="1"/>
  <c r="I64"/>
  <c r="M64" s="1"/>
  <c r="I63"/>
  <c r="K63" s="1"/>
  <c r="I62"/>
  <c r="K62" s="1"/>
  <c r="I61"/>
  <c r="M61" s="1"/>
  <c r="I60"/>
  <c r="K60" s="1"/>
  <c r="I59"/>
  <c r="K59" s="1"/>
  <c r="I58"/>
  <c r="M58" s="1"/>
  <c r="I57"/>
  <c r="K57" s="1"/>
  <c r="I56"/>
  <c r="K56" s="1"/>
  <c r="I55"/>
  <c r="M55" s="1"/>
  <c r="I54"/>
  <c r="K54" s="1"/>
  <c r="I53"/>
  <c r="K53" s="1"/>
  <c r="I52"/>
  <c r="M52" s="1"/>
  <c r="I51"/>
  <c r="K51" s="1"/>
  <c r="I48"/>
  <c r="K48" s="1"/>
  <c r="I49"/>
  <c r="M49" s="1"/>
  <c r="I50"/>
  <c r="K50" s="1"/>
  <c r="I47"/>
  <c r="K47" s="1"/>
  <c r="I46"/>
  <c r="M46" s="1"/>
  <c r="I45"/>
  <c r="K45" s="1"/>
  <c r="I44"/>
  <c r="K44" s="1"/>
  <c r="I43"/>
  <c r="M43" s="1"/>
  <c r="I42"/>
  <c r="K42" s="1"/>
  <c r="I41"/>
  <c r="K41" s="1"/>
  <c r="I40"/>
  <c r="M40" s="1"/>
  <c r="I39"/>
  <c r="K39" s="1"/>
  <c r="I38"/>
  <c r="K38" s="1"/>
  <c r="I37"/>
  <c r="M37" s="1"/>
  <c r="I36"/>
  <c r="K36" s="1"/>
  <c r="I35"/>
  <c r="K35" s="1"/>
  <c r="I34"/>
  <c r="M34" s="1"/>
  <c r="I33"/>
  <c r="K33" s="1"/>
  <c r="I32"/>
  <c r="K32" s="1"/>
  <c r="I31"/>
  <c r="M31" s="1"/>
  <c r="I30"/>
  <c r="K30" s="1"/>
  <c r="I29"/>
  <c r="K29" s="1"/>
  <c r="I28"/>
  <c r="M28" s="1"/>
  <c r="I27"/>
  <c r="K27" s="1"/>
  <c r="I26"/>
  <c r="K26" s="1"/>
  <c r="I25"/>
  <c r="M25" s="1"/>
  <c r="I24"/>
  <c r="K24" s="1"/>
  <c r="I23"/>
  <c r="K23" s="1"/>
  <c r="I22"/>
  <c r="M22" s="1"/>
  <c r="I18"/>
  <c r="K18" s="1"/>
  <c r="I17"/>
  <c r="K17" s="1"/>
  <c r="I16"/>
  <c r="M16" s="1"/>
  <c r="I15"/>
  <c r="K15" s="1"/>
  <c r="I14"/>
  <c r="K14" s="1"/>
  <c r="I13"/>
  <c r="M13" s="1"/>
  <c r="I12"/>
  <c r="K12" s="1"/>
  <c r="I11"/>
  <c r="K11" s="1"/>
  <c r="I10"/>
  <c r="M10" s="1"/>
  <c r="K64" l="1"/>
  <c r="K61"/>
  <c r="K58"/>
  <c r="K55"/>
  <c r="K52"/>
  <c r="K49"/>
  <c r="K46"/>
  <c r="K43"/>
  <c r="K40"/>
  <c r="K37"/>
  <c r="K34"/>
  <c r="K31"/>
  <c r="K28"/>
  <c r="K25"/>
  <c r="K22"/>
  <c r="K16"/>
  <c r="K13"/>
  <c r="K10"/>
  <c r="M19"/>
  <c r="M21"/>
  <c r="M20"/>
  <c r="M12"/>
  <c r="M14"/>
  <c r="M18"/>
  <c r="M23"/>
  <c r="M27"/>
  <c r="M68"/>
  <c r="M66"/>
  <c r="M63"/>
  <c r="M60"/>
  <c r="M56"/>
  <c r="M53"/>
  <c r="M51"/>
  <c r="M47"/>
  <c r="M45"/>
  <c r="M41"/>
  <c r="M39"/>
  <c r="M35"/>
  <c r="M33"/>
  <c r="M29"/>
  <c r="M11"/>
  <c r="M17"/>
  <c r="N16" s="1"/>
  <c r="P16" s="1"/>
  <c r="M15"/>
  <c r="M24"/>
  <c r="M26"/>
  <c r="M69"/>
  <c r="M65"/>
  <c r="M62"/>
  <c r="M59"/>
  <c r="M57"/>
  <c r="M54"/>
  <c r="M50"/>
  <c r="M48"/>
  <c r="M44"/>
  <c r="M42"/>
  <c r="M38"/>
  <c r="M36"/>
  <c r="M32"/>
  <c r="M30"/>
  <c r="N67" l="1"/>
  <c r="P67" s="1"/>
  <c r="N10"/>
  <c r="P10" s="1"/>
  <c r="N58"/>
  <c r="P58" s="1"/>
  <c r="N55"/>
  <c r="P55" s="1"/>
  <c r="N52"/>
  <c r="P52" s="1"/>
  <c r="N43"/>
  <c r="P43" s="1"/>
  <c r="N37"/>
  <c r="P37" s="1"/>
  <c r="N31"/>
  <c r="P31" s="1"/>
  <c r="N25"/>
  <c r="P25" s="1"/>
  <c r="N19"/>
  <c r="P19" s="1"/>
  <c r="N64"/>
  <c r="P64" s="1"/>
  <c r="N61"/>
  <c r="P61" s="1"/>
  <c r="N49"/>
  <c r="P49" s="1"/>
  <c r="N46"/>
  <c r="P46" s="1"/>
  <c r="N40"/>
  <c r="P40" s="1"/>
  <c r="N34"/>
  <c r="P34" s="1"/>
  <c r="N28"/>
  <c r="P28" s="1"/>
  <c r="N22"/>
  <c r="P22" s="1"/>
  <c r="N13"/>
  <c r="P13" s="1"/>
  <c r="P70" l="1"/>
</calcChain>
</file>

<file path=xl/sharedStrings.xml><?xml version="1.0" encoding="utf-8"?>
<sst xmlns="http://schemas.openxmlformats.org/spreadsheetml/2006/main" count="99" uniqueCount="65">
  <si>
    <t>RANGO</t>
  </si>
  <si>
    <t>OFICINA DE COMUNICACIONES Y MERCADEO</t>
  </si>
  <si>
    <t>Carpetas institucionales</t>
  </si>
  <si>
    <t>Pendones</t>
  </si>
  <si>
    <t xml:space="preserve">Portafolio </t>
  </si>
  <si>
    <t xml:space="preserve">Plegable </t>
  </si>
  <si>
    <t>ITEM #</t>
  </si>
  <si>
    <t>OFICINA ASESORA DE GESTION DE PROYECTOS DE INVESTIGACIÓN</t>
  </si>
  <si>
    <t>Escarapelas con funda</t>
  </si>
  <si>
    <t>Cordones para escarapela</t>
  </si>
  <si>
    <r>
      <t xml:space="preserve">Afiches en universidades, refilados </t>
    </r>
    <r>
      <rPr>
        <b/>
        <sz val="10"/>
        <color rgb="FF000000"/>
        <rFont val="Calibri"/>
        <family val="2"/>
        <scheme val="minor"/>
      </rPr>
      <t>(seminario de investigación)</t>
    </r>
  </si>
  <si>
    <t>Esferos</t>
  </si>
  <si>
    <t>Invitaciones vip hoja impresión digital</t>
  </si>
  <si>
    <t>De 1001 a 2000</t>
  </si>
  <si>
    <t>De 2001 a 3000</t>
  </si>
  <si>
    <t>De 1 a 10</t>
  </si>
  <si>
    <t>De 11 a 20</t>
  </si>
  <si>
    <t>De 21 a 30</t>
  </si>
  <si>
    <t>De 251 a 500</t>
  </si>
  <si>
    <t>De 200 a 500</t>
  </si>
  <si>
    <t>De 501 a 1000</t>
  </si>
  <si>
    <t>De 500 a 2000</t>
  </si>
  <si>
    <t>De 35.001  a 40.000</t>
  </si>
  <si>
    <t>De 5001 a 10.000</t>
  </si>
  <si>
    <t>De 401 a 600</t>
  </si>
  <si>
    <t>De 100 a 300</t>
  </si>
  <si>
    <t xml:space="preserve">
De 301 a 600</t>
  </si>
  <si>
    <t>De 601 a 1000</t>
  </si>
  <si>
    <t xml:space="preserve">De 100 a 250 </t>
  </si>
  <si>
    <t xml:space="preserve">
De 251 a 500 </t>
  </si>
  <si>
    <t>De 500 a 1000</t>
  </si>
  <si>
    <t>De 200 a 350</t>
  </si>
  <si>
    <t>De 350 a 500</t>
  </si>
  <si>
    <t>De 500 a 600</t>
  </si>
  <si>
    <t>Pendones grandes</t>
  </si>
  <si>
    <t xml:space="preserve">Posters </t>
  </si>
  <si>
    <t>De 2001 a 5000</t>
  </si>
  <si>
    <t>Carpeta, plastificada brillante por una cara, troqueladas y plegadas a 3 cuerpos, pegado bolsillo interno</t>
  </si>
  <si>
    <t>Libreta ,  50 hojas internas, terminado: argollado doble O  metalico blanco, plastificado brillante</t>
  </si>
  <si>
    <t>De 300 a 400</t>
  </si>
  <si>
    <t>De 601 a 800</t>
  </si>
  <si>
    <t>Plegable plegado y grafado a 3 cuerpos, presentado en fajos de 100 unidades (seminario)</t>
  </si>
  <si>
    <t>De 25.000 a 30.000</t>
  </si>
  <si>
    <t>De 30.001 a 35.000</t>
  </si>
  <si>
    <t>Plegables Saber 359 Aplicación 2014</t>
  </si>
  <si>
    <t>Informe: Reporte de resultados en Saber 5o y 9o 2013 (Muestra) (200 páginas aproximadamente)</t>
  </si>
  <si>
    <t>Material guía para divulgación Saber 11 (1 originales de 60 páginas aproximadamente cada uno)</t>
  </si>
  <si>
    <t>Juego de Volantes Saber 11 (Cada juego contiene 6 originales doble cara)</t>
  </si>
  <si>
    <t>Juego de Volantes Saber 3, 5 y 9 (cada juego contiene 4 originales doble cara)</t>
  </si>
  <si>
    <t>ITEM</t>
  </si>
  <si>
    <t>ÁREA SOLICITANTE</t>
  </si>
  <si>
    <t>VALOR TOTAL PONDERADO INCLUIDO IVA</t>
  </si>
  <si>
    <t>FORMATO DE OFERTA ECONÓMICA</t>
  </si>
  <si>
    <r>
      <t xml:space="preserve">VALOR UNITARIO ANTES DE IVA </t>
    </r>
    <r>
      <rPr>
        <b/>
        <sz val="18"/>
        <color theme="5"/>
        <rFont val="Calibri"/>
        <family val="2"/>
        <scheme val="minor"/>
      </rPr>
      <t>(A)</t>
    </r>
  </si>
  <si>
    <r>
      <t xml:space="preserve">IVA UNITARIO </t>
    </r>
    <r>
      <rPr>
        <b/>
        <sz val="18"/>
        <color theme="5"/>
        <rFont val="Calibri"/>
        <family val="2"/>
        <scheme val="minor"/>
      </rPr>
      <t>(B)</t>
    </r>
  </si>
  <si>
    <r>
      <t xml:space="preserve">PORCENTAJE DE PONDERACIÓN PARA VALOR OFERTADO EN RANGO </t>
    </r>
    <r>
      <rPr>
        <b/>
        <sz val="18"/>
        <color theme="5"/>
        <rFont val="Calibri"/>
        <family val="2"/>
        <scheme val="minor"/>
      </rPr>
      <t>(D)</t>
    </r>
  </si>
  <si>
    <t>CONCEPTO SOBRE VALOR UNITARIO INCLUIO IVA</t>
  </si>
  <si>
    <r>
      <t xml:space="preserve">VALOR UNITARIO INCLUIDO IVA </t>
    </r>
    <r>
      <rPr>
        <b/>
        <sz val="18"/>
        <color theme="5"/>
        <rFont val="Calibri"/>
        <family val="2"/>
        <scheme val="minor"/>
      </rPr>
      <t>C = (A+B)</t>
    </r>
  </si>
  <si>
    <r>
      <t>SUMATORIA DE VALORES PONDERADOS POR ITEM</t>
    </r>
    <r>
      <rPr>
        <b/>
        <sz val="18"/>
        <color theme="5"/>
        <rFont val="Calibri"/>
        <family val="2"/>
        <scheme val="minor"/>
      </rPr>
      <t xml:space="preserve"> (F)</t>
    </r>
  </si>
  <si>
    <r>
      <t xml:space="preserve">CANTIDAD PROBABLE A SOLICITAR </t>
    </r>
    <r>
      <rPr>
        <b/>
        <sz val="18"/>
        <color theme="5"/>
        <rFont val="Calibri"/>
        <family val="2"/>
        <scheme val="minor"/>
      </rPr>
      <t>(G)</t>
    </r>
  </si>
  <si>
    <t xml:space="preserve">VALOR MÁXIMO UNITARIO INCLUIDO IVA  </t>
  </si>
  <si>
    <r>
      <t xml:space="preserve">SUBTOTAL PODERADO INCLUIDO IVA </t>
    </r>
    <r>
      <rPr>
        <b/>
        <sz val="18"/>
        <color theme="5"/>
        <rFont val="Calibri"/>
        <family val="2"/>
        <scheme val="minor"/>
      </rPr>
      <t>H=(F*G)</t>
    </r>
  </si>
  <si>
    <r>
      <t xml:space="preserve">VALOR PODERADO INCLUIDO IVA PARA RANGO </t>
    </r>
    <r>
      <rPr>
        <b/>
        <sz val="18"/>
        <color theme="5"/>
        <rFont val="Calibri"/>
        <family val="2"/>
        <scheme val="minor"/>
      </rPr>
      <t>E= (C*D)</t>
    </r>
  </si>
  <si>
    <t>De 35.001  a 60.000</t>
  </si>
  <si>
    <r>
      <t xml:space="preserve">1. </t>
    </r>
    <r>
      <rPr>
        <b/>
        <u/>
        <sz val="14"/>
        <color rgb="FFC00000"/>
        <rFont val="Calibri"/>
        <family val="2"/>
        <scheme val="minor"/>
      </rPr>
      <t>Los proponentes solamente deben diligenciar las casillas que se encuentran en color gris, estas son, columna "F" "VALOR UNITARIO ANTES DE IVA" y columna "G" "IVA UNITARIO" para cada rango de cantidades; las demás casillas se encuentran formuladas y bloqueadas.</t>
    </r>
    <r>
      <rPr>
        <b/>
        <sz val="14"/>
        <color rgb="FFC00000"/>
        <rFont val="Calibri"/>
        <family val="2"/>
        <scheme val="minor"/>
      </rPr>
      <t xml:space="preserve"> 2. Los rangos resaltados en amarillo en la columna "E""RANGO", corresponden al rango en el cual se encuentra la "Cantidad probable a solIcitar". 3.  los valores establecidos en la columna "J" "VALOR MÁXIMO INCLUIDO IVA" corresponden a los valores máximos permitidos por rango resultado del estudio de mercado, por lo tanto, </t>
    </r>
    <r>
      <rPr>
        <b/>
        <u/>
        <sz val="14"/>
        <color rgb="FFC00000"/>
        <rFont val="Calibri"/>
        <family val="2"/>
        <scheme val="minor"/>
      </rPr>
      <t>si para algún rango el valor unitario incluido IVA supera el valor máximo establecido , se rechazará la oferta económica del proponente</t>
    </r>
    <r>
      <rPr>
        <b/>
        <sz val="14"/>
        <color rgb="FFC00000"/>
        <rFont val="Calibri"/>
        <family val="2"/>
        <scheme val="minor"/>
      </rPr>
      <t xml:space="preserve">.   3. Los porcentajes establecidos en la columna "K" "PORCENTAJE DE PONDERACIÓN PARA VALOR OFERTADO EN RANGO", corresponden al "peso" que se asignará  al valor establecido por el oferente para cada rango, asi las cosas  los rangos en donde se encuentren las cantidades probables a solicitar tendran una asignación porcentual mayor  al resto , teniendo en cuenta que la probabilidad de solicitar cantidades dentro de dicho rango es mayor que en otros.   4. </t>
    </r>
    <r>
      <rPr>
        <b/>
        <u/>
        <sz val="14"/>
        <color rgb="FFC00000"/>
        <rFont val="Calibri"/>
        <family val="2"/>
        <scheme val="minor"/>
      </rPr>
      <t>Para efectos de evaluación se considerará el valor establecido en la casilla "VALOR TOTAL PONDERADO INCLUIDO IVA"</t>
    </r>
    <r>
      <rPr>
        <b/>
        <sz val="14"/>
        <color rgb="FFC00000"/>
        <rFont val="Calibri"/>
        <family val="2"/>
        <scheme val="minor"/>
      </rPr>
      <t xml:space="preserve">
</t>
    </r>
  </si>
</sst>
</file>

<file path=xl/styles.xml><?xml version="1.0" encoding="utf-8"?>
<styleSheet xmlns="http://schemas.openxmlformats.org/spreadsheetml/2006/main">
  <numFmts count="1">
    <numFmt numFmtId="164" formatCode="_-[$$-240A]\ * #,##0_ ;_-[$$-240A]\ * \-#,##0\ ;_-[$$-240A]\ * &quot;-&quot;_ ;_-@_ "/>
  </numFmts>
  <fonts count="16">
    <font>
      <sz val="11"/>
      <color theme="1"/>
      <name val="Calibri"/>
      <family val="2"/>
      <scheme val="minor"/>
    </font>
    <font>
      <b/>
      <sz val="11"/>
      <color theme="1"/>
      <name val="Calibri"/>
      <family val="2"/>
      <scheme val="minor"/>
    </font>
    <font>
      <b/>
      <sz val="10"/>
      <name val="Calibri"/>
      <family val="2"/>
      <scheme val="minor"/>
    </font>
    <font>
      <sz val="10"/>
      <color indexed="8"/>
      <name val="Calibri"/>
      <family val="2"/>
    </font>
    <font>
      <b/>
      <sz val="10"/>
      <name val="Calibri"/>
      <family val="2"/>
    </font>
    <font>
      <b/>
      <sz val="10"/>
      <color theme="1"/>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b/>
      <sz val="10"/>
      <color indexed="8"/>
      <name val="Calibri"/>
      <family val="2"/>
    </font>
    <font>
      <b/>
      <u/>
      <sz val="16"/>
      <color theme="3"/>
      <name val="Calibri"/>
      <family val="2"/>
      <scheme val="minor"/>
    </font>
    <font>
      <b/>
      <sz val="18"/>
      <color theme="5"/>
      <name val="Calibri"/>
      <family val="2"/>
      <scheme val="minor"/>
    </font>
    <font>
      <b/>
      <sz val="11"/>
      <color theme="5"/>
      <name val="Calibri"/>
      <family val="2"/>
      <scheme val="minor"/>
    </font>
    <font>
      <b/>
      <sz val="14"/>
      <color rgb="FFC00000"/>
      <name val="Calibri"/>
      <family val="2"/>
      <scheme val="minor"/>
    </font>
    <font>
      <b/>
      <sz val="14"/>
      <color theme="3"/>
      <name val="Calibri"/>
      <family val="2"/>
      <scheme val="minor"/>
    </font>
    <font>
      <b/>
      <u/>
      <sz val="14"/>
      <color rgb="FFC00000"/>
      <name val="Calibri"/>
      <family val="2"/>
      <scheme val="minor"/>
    </font>
  </fonts>
  <fills count="12">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1ED99"/>
        <bgColor indexed="64"/>
      </patternFill>
    </fill>
    <fill>
      <patternFill patternType="solid">
        <fgColor rgb="FFFFFFFF"/>
        <bgColor indexed="64"/>
      </patternFill>
    </fill>
    <fill>
      <patternFill patternType="solid">
        <fgColor theme="6" tint="0.39997558519241921"/>
        <bgColor indexed="64"/>
      </patternFill>
    </fill>
    <fill>
      <patternFill patternType="solid">
        <fgColor rgb="FFFFFF00"/>
        <bgColor indexed="64"/>
      </patternFill>
    </fill>
    <fill>
      <patternFill patternType="solid">
        <fgColor indexed="9"/>
        <bgColor indexed="64"/>
      </patternFill>
    </fill>
    <fill>
      <patternFill patternType="solid">
        <fgColor theme="0" tint="-0.499984740745262"/>
        <bgColor indexed="64"/>
      </patternFill>
    </fill>
    <fill>
      <patternFill patternType="solid">
        <fgColor theme="5"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167">
    <xf numFmtId="0" fontId="0" fillId="0" borderId="0" xfId="0"/>
    <xf numFmtId="0" fontId="0" fillId="0" borderId="0" xfId="0" applyAlignment="1">
      <alignment horizontal="center"/>
    </xf>
    <xf numFmtId="164" fontId="0" fillId="10" borderId="4" xfId="0" applyNumberFormat="1" applyFont="1" applyFill="1" applyBorder="1" applyAlignment="1" applyProtection="1">
      <alignment vertical="center" wrapText="1"/>
      <protection locked="0"/>
    </xf>
    <xf numFmtId="164" fontId="0" fillId="10" borderId="1" xfId="0" applyNumberFormat="1" applyFont="1" applyFill="1" applyBorder="1" applyAlignment="1" applyProtection="1">
      <alignment vertical="center" wrapText="1"/>
      <protection locked="0"/>
    </xf>
    <xf numFmtId="164" fontId="0" fillId="10" borderId="7" xfId="0" applyNumberFormat="1" applyFont="1" applyFill="1" applyBorder="1" applyAlignment="1" applyProtection="1">
      <alignment horizontal="center" vertical="center" wrapText="1"/>
      <protection locked="0"/>
    </xf>
    <xf numFmtId="164" fontId="0" fillId="10" borderId="4" xfId="0" applyNumberFormat="1" applyFont="1" applyFill="1" applyBorder="1" applyAlignment="1" applyProtection="1">
      <alignment horizontal="center" vertical="center" wrapText="1"/>
      <protection locked="0"/>
    </xf>
    <xf numFmtId="164" fontId="0" fillId="10" borderId="1" xfId="0" applyNumberFormat="1" applyFont="1" applyFill="1" applyBorder="1" applyAlignment="1" applyProtection="1">
      <alignment vertical="center"/>
      <protection locked="0"/>
    </xf>
    <xf numFmtId="164" fontId="0" fillId="10" borderId="7" xfId="0" applyNumberFormat="1" applyFont="1" applyFill="1" applyBorder="1" applyAlignment="1" applyProtection="1">
      <alignment vertical="center"/>
      <protection locked="0"/>
    </xf>
    <xf numFmtId="164" fontId="0" fillId="10" borderId="4" xfId="0" applyNumberFormat="1" applyFont="1" applyFill="1" applyBorder="1" applyAlignment="1" applyProtection="1">
      <alignment vertical="center"/>
      <protection locked="0"/>
    </xf>
    <xf numFmtId="164" fontId="0" fillId="10" borderId="4" xfId="0" applyNumberFormat="1" applyFont="1" applyFill="1" applyBorder="1" applyProtection="1">
      <protection locked="0"/>
    </xf>
    <xf numFmtId="164" fontId="0" fillId="10" borderId="1" xfId="0" applyNumberFormat="1" applyFont="1" applyFill="1" applyBorder="1" applyAlignment="1" applyProtection="1">
      <alignment horizontal="center" vertical="center" wrapText="1"/>
      <protection locked="0"/>
    </xf>
    <xf numFmtId="164" fontId="0" fillId="10" borderId="7" xfId="0" applyNumberFormat="1" applyFont="1" applyFill="1" applyBorder="1" applyAlignment="1" applyProtection="1">
      <alignment horizontal="center" vertical="center"/>
      <protection locked="0"/>
    </xf>
    <xf numFmtId="0" fontId="0" fillId="0" borderId="0" xfId="0" applyProtection="1"/>
    <xf numFmtId="0" fontId="0" fillId="0" borderId="0" xfId="0" applyAlignment="1" applyProtection="1">
      <alignment horizontal="left" vertical="top" wrapText="1"/>
    </xf>
    <xf numFmtId="0" fontId="2" fillId="4" borderId="12"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1" fillId="4" borderId="24" xfId="0" applyFont="1" applyFill="1" applyBorder="1" applyAlignment="1" applyProtection="1">
      <alignment horizontal="center" vertical="center" wrapText="1"/>
    </xf>
    <xf numFmtId="0" fontId="12" fillId="4" borderId="24"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xf>
    <xf numFmtId="164" fontId="1" fillId="0" borderId="4" xfId="0" applyNumberFormat="1" applyFont="1" applyBorder="1" applyAlignment="1" applyProtection="1"/>
    <xf numFmtId="164" fontId="14" fillId="0" borderId="4" xfId="0" applyNumberFormat="1" applyFont="1" applyBorder="1" applyAlignment="1" applyProtection="1"/>
    <xf numFmtId="164" fontId="1" fillId="0" borderId="4" xfId="0" applyNumberFormat="1" applyFont="1" applyBorder="1" applyAlignment="1" applyProtection="1">
      <alignment horizontal="center" vertical="center"/>
    </xf>
    <xf numFmtId="9" fontId="0" fillId="0" borderId="4" xfId="0" applyNumberFormat="1" applyFont="1" applyBorder="1" applyAlignment="1" applyProtection="1">
      <alignment horizontal="center"/>
    </xf>
    <xf numFmtId="164" fontId="0" fillId="0" borderId="4" xfId="0" applyNumberFormat="1" applyFont="1" applyBorder="1" applyAlignment="1" applyProtection="1">
      <alignment horizontal="center"/>
    </xf>
    <xf numFmtId="0" fontId="1" fillId="0" borderId="1" xfId="0" applyFont="1" applyFill="1" applyBorder="1" applyAlignment="1" applyProtection="1">
      <alignment horizontal="center" vertical="center"/>
    </xf>
    <xf numFmtId="164" fontId="1" fillId="0" borderId="1" xfId="0" applyNumberFormat="1" applyFont="1" applyBorder="1" applyAlignment="1" applyProtection="1"/>
    <xf numFmtId="164" fontId="14" fillId="0" borderId="1" xfId="0" applyNumberFormat="1" applyFont="1" applyBorder="1" applyAlignment="1" applyProtection="1"/>
    <xf numFmtId="9" fontId="0" fillId="0" borderId="1" xfId="0" applyNumberFormat="1" applyFont="1" applyBorder="1" applyAlignment="1" applyProtection="1">
      <alignment horizontal="center"/>
    </xf>
    <xf numFmtId="164" fontId="0" fillId="0" borderId="1" xfId="0" applyNumberFormat="1" applyFont="1" applyBorder="1" applyAlignment="1" applyProtection="1">
      <alignment horizontal="center"/>
    </xf>
    <xf numFmtId="0" fontId="1" fillId="8" borderId="7" xfId="0" applyFont="1" applyFill="1" applyBorder="1" applyAlignment="1" applyProtection="1">
      <alignment horizontal="center" vertical="center"/>
    </xf>
    <xf numFmtId="164" fontId="1" fillId="0" borderId="7" xfId="0" applyNumberFormat="1" applyFont="1" applyFill="1" applyBorder="1" applyAlignment="1" applyProtection="1">
      <alignment horizontal="center" vertical="center" wrapText="1"/>
    </xf>
    <xf numFmtId="164" fontId="14" fillId="0" borderId="7" xfId="0" applyNumberFormat="1" applyFont="1" applyFill="1" applyBorder="1" applyAlignment="1" applyProtection="1">
      <alignment horizontal="center" vertical="center" wrapText="1"/>
    </xf>
    <xf numFmtId="164" fontId="1" fillId="0" borderId="7" xfId="0" applyNumberFormat="1" applyFont="1" applyFill="1" applyBorder="1" applyAlignment="1" applyProtection="1">
      <alignment horizontal="center" vertical="center"/>
    </xf>
    <xf numFmtId="9" fontId="0" fillId="0" borderId="7" xfId="0" applyNumberFormat="1" applyFont="1" applyFill="1" applyBorder="1" applyAlignment="1" applyProtection="1">
      <alignment horizontal="center" vertical="center" wrapText="1"/>
    </xf>
    <xf numFmtId="164" fontId="0" fillId="0" borderId="7" xfId="0" applyNumberFormat="1" applyFont="1" applyBorder="1" applyAlignment="1" applyProtection="1">
      <alignment horizontal="center"/>
    </xf>
    <xf numFmtId="0" fontId="1" fillId="8" borderId="4" xfId="0" applyFont="1" applyFill="1" applyBorder="1" applyAlignment="1" applyProtection="1">
      <alignment horizontal="center" vertical="center"/>
    </xf>
    <xf numFmtId="164" fontId="1" fillId="0" borderId="4" xfId="0" applyNumberFormat="1" applyFont="1" applyFill="1" applyBorder="1" applyAlignment="1" applyProtection="1">
      <alignment horizontal="center" vertical="center" wrapText="1"/>
    </xf>
    <xf numFmtId="164" fontId="14" fillId="0" borderId="4" xfId="0" applyNumberFormat="1" applyFont="1" applyFill="1" applyBorder="1" applyAlignment="1" applyProtection="1">
      <alignment horizontal="center" vertical="center" wrapText="1"/>
    </xf>
    <xf numFmtId="9" fontId="0" fillId="0" borderId="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164" fontId="1" fillId="0" borderId="1" xfId="0" applyNumberFormat="1" applyFont="1" applyFill="1" applyBorder="1" applyProtection="1"/>
    <xf numFmtId="164" fontId="14" fillId="0" borderId="1" xfId="0" applyNumberFormat="1" applyFont="1" applyFill="1" applyBorder="1" applyProtection="1"/>
    <xf numFmtId="9" fontId="0" fillId="0" borderId="1" xfId="0" applyNumberFormat="1" applyFont="1" applyFill="1" applyBorder="1" applyAlignment="1" applyProtection="1">
      <alignment horizontal="center"/>
    </xf>
    <xf numFmtId="0" fontId="1" fillId="0" borderId="7" xfId="0" applyFont="1" applyBorder="1" applyAlignment="1" applyProtection="1">
      <alignment horizontal="center" vertical="center"/>
    </xf>
    <xf numFmtId="164" fontId="1" fillId="0" borderId="7" xfId="0" applyNumberFormat="1" applyFont="1" applyFill="1" applyBorder="1" applyProtection="1"/>
    <xf numFmtId="164" fontId="14" fillId="0" borderId="7" xfId="0" applyNumberFormat="1" applyFont="1" applyFill="1" applyBorder="1" applyProtection="1"/>
    <xf numFmtId="9" fontId="0" fillId="0" borderId="7" xfId="0" applyNumberFormat="1" applyFont="1" applyFill="1" applyBorder="1" applyAlignment="1" applyProtection="1">
      <alignment horizontal="center"/>
    </xf>
    <xf numFmtId="164" fontId="1" fillId="0" borderId="4" xfId="0" applyNumberFormat="1" applyFont="1" applyFill="1" applyBorder="1" applyProtection="1"/>
    <xf numFmtId="164" fontId="14" fillId="0" borderId="4" xfId="0" applyNumberFormat="1" applyFont="1" applyFill="1" applyBorder="1" applyProtection="1"/>
    <xf numFmtId="9" fontId="0" fillId="0" borderId="4" xfId="0" applyNumberFormat="1" applyFont="1" applyFill="1" applyBorder="1" applyAlignment="1" applyProtection="1">
      <alignment horizontal="center"/>
    </xf>
    <xf numFmtId="164" fontId="0" fillId="0" borderId="4" xfId="0" applyNumberFormat="1" applyFont="1" applyFill="1" applyBorder="1" applyAlignment="1" applyProtection="1">
      <alignment horizontal="center" vertical="center" wrapText="1"/>
    </xf>
    <xf numFmtId="164" fontId="0" fillId="0" borderId="1" xfId="0" applyNumberFormat="1" applyFont="1" applyFill="1" applyBorder="1" applyAlignment="1" applyProtection="1">
      <alignment horizontal="center" vertical="center" wrapText="1"/>
    </xf>
    <xf numFmtId="164" fontId="0" fillId="0" borderId="7" xfId="0" applyNumberFormat="1" applyFont="1" applyFill="1" applyBorder="1" applyAlignment="1" applyProtection="1">
      <alignment horizontal="center" vertical="center" wrapText="1"/>
    </xf>
    <xf numFmtId="0" fontId="1" fillId="0" borderId="4" xfId="0" applyFont="1" applyBorder="1" applyAlignment="1" applyProtection="1">
      <alignment horizontal="center" vertical="center"/>
    </xf>
    <xf numFmtId="0" fontId="1" fillId="8" borderId="1" xfId="0"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wrapText="1"/>
    </xf>
    <xf numFmtId="164" fontId="14" fillId="0" borderId="1" xfId="0" applyNumberFormat="1" applyFont="1" applyFill="1" applyBorder="1" applyAlignment="1" applyProtection="1">
      <alignment horizontal="center" vertical="center" wrapText="1"/>
    </xf>
    <xf numFmtId="9" fontId="0" fillId="0" borderId="1" xfId="0" applyNumberFormat="1"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8" borderId="7" xfId="0" applyFont="1" applyFill="1" applyBorder="1" applyAlignment="1" applyProtection="1">
      <alignment horizontal="center" vertical="center" wrapText="1"/>
    </xf>
    <xf numFmtId="3" fontId="9" fillId="8" borderId="4" xfId="0" applyNumberFormat="1" applyFont="1" applyFill="1" applyBorder="1" applyAlignment="1" applyProtection="1">
      <alignment horizontal="center" vertical="center" wrapText="1"/>
    </xf>
    <xf numFmtId="3" fontId="9" fillId="9" borderId="1" xfId="0" applyNumberFormat="1" applyFont="1" applyFill="1" applyBorder="1" applyAlignment="1" applyProtection="1">
      <alignment horizontal="center" vertical="center" wrapText="1"/>
    </xf>
    <xf numFmtId="0" fontId="1" fillId="0" borderId="7" xfId="0" applyFont="1" applyBorder="1" applyAlignment="1" applyProtection="1">
      <alignment horizontal="center"/>
    </xf>
    <xf numFmtId="3" fontId="9" fillId="0" borderId="4" xfId="0" applyNumberFormat="1" applyFont="1" applyFill="1" applyBorder="1" applyAlignment="1" applyProtection="1">
      <alignment horizontal="center" vertical="center" wrapText="1"/>
    </xf>
    <xf numFmtId="0" fontId="1" fillId="8" borderId="7" xfId="0" applyFont="1" applyFill="1" applyBorder="1" applyAlignment="1" applyProtection="1">
      <alignment horizontal="center"/>
    </xf>
    <xf numFmtId="0" fontId="2" fillId="5" borderId="20" xfId="0" applyFont="1" applyFill="1" applyBorder="1" applyAlignment="1" applyProtection="1">
      <alignment horizontal="center" vertical="center" wrapText="1" shrinkToFit="1"/>
    </xf>
    <xf numFmtId="0" fontId="2" fillId="5" borderId="21" xfId="0" applyFont="1" applyFill="1" applyBorder="1" applyAlignment="1" applyProtection="1">
      <alignment horizontal="center" vertical="center" wrapText="1" shrinkToFit="1"/>
    </xf>
    <xf numFmtId="0" fontId="2" fillId="5" borderId="22" xfId="0" applyFont="1" applyFill="1" applyBorder="1" applyAlignment="1" applyProtection="1">
      <alignment horizontal="center" vertical="center" wrapText="1" shrinkToFit="1"/>
    </xf>
    <xf numFmtId="0" fontId="2" fillId="5" borderId="23" xfId="0" applyFont="1" applyFill="1" applyBorder="1" applyAlignment="1" applyProtection="1">
      <alignment horizontal="center" vertical="center" wrapText="1" shrinkToFit="1"/>
    </xf>
    <xf numFmtId="0" fontId="5" fillId="0" borderId="4"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0" borderId="7" xfId="0" applyFont="1" applyBorder="1" applyAlignment="1" applyProtection="1">
      <alignment horizontal="center" vertical="center" wrapText="1"/>
    </xf>
    <xf numFmtId="164" fontId="14" fillId="0" borderId="7" xfId="0" applyNumberFormat="1" applyFont="1" applyFill="1" applyBorder="1" applyAlignment="1" applyProtection="1">
      <alignment horizontal="center" vertical="center"/>
    </xf>
    <xf numFmtId="164" fontId="1" fillId="0" borderId="4" xfId="0" applyNumberFormat="1" applyFont="1" applyFill="1" applyBorder="1" applyAlignment="1" applyProtection="1">
      <alignment vertical="center"/>
    </xf>
    <xf numFmtId="164" fontId="14" fillId="0" borderId="4" xfId="0" applyNumberFormat="1" applyFont="1" applyFill="1" applyBorder="1" applyAlignment="1" applyProtection="1">
      <alignment vertical="center"/>
    </xf>
    <xf numFmtId="164" fontId="1" fillId="0" borderId="1" xfId="0" applyNumberFormat="1" applyFont="1" applyFill="1" applyBorder="1" applyAlignment="1" applyProtection="1">
      <alignment vertical="center"/>
    </xf>
    <xf numFmtId="164" fontId="14" fillId="0" borderId="1" xfId="0" applyNumberFormat="1" applyFont="1" applyFill="1" applyBorder="1" applyAlignment="1" applyProtection="1">
      <alignment vertical="center"/>
    </xf>
    <xf numFmtId="164" fontId="0" fillId="0" borderId="1" xfId="0" applyNumberFormat="1" applyFont="1" applyFill="1" applyBorder="1" applyAlignment="1" applyProtection="1">
      <alignment horizontal="center" vertical="center" wrapText="1"/>
    </xf>
    <xf numFmtId="164" fontId="0" fillId="0" borderId="7" xfId="0" applyNumberFormat="1" applyFont="1" applyFill="1" applyBorder="1" applyAlignment="1" applyProtection="1">
      <alignment horizontal="center" vertical="center" wrapText="1"/>
    </xf>
    <xf numFmtId="9" fontId="0" fillId="0" borderId="1" xfId="0" applyNumberFormat="1" applyFont="1" applyFill="1" applyBorder="1" applyAlignment="1" applyProtection="1">
      <alignment horizontal="center"/>
    </xf>
    <xf numFmtId="9" fontId="0" fillId="0" borderId="7" xfId="0" applyNumberFormat="1" applyFont="1" applyFill="1" applyBorder="1" applyAlignment="1" applyProtection="1">
      <alignment horizontal="center"/>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164" fontId="0" fillId="10" borderId="1" xfId="0" applyNumberFormat="1" applyFont="1" applyFill="1" applyBorder="1" applyAlignment="1" applyProtection="1">
      <alignment vertical="center"/>
      <protection locked="0"/>
    </xf>
    <xf numFmtId="164" fontId="0" fillId="10" borderId="7" xfId="0" applyNumberFormat="1" applyFont="1" applyFill="1" applyBorder="1" applyAlignment="1" applyProtection="1">
      <alignment vertical="center"/>
      <protection locked="0"/>
    </xf>
    <xf numFmtId="0" fontId="1" fillId="0" borderId="7" xfId="0" applyFont="1" applyFill="1" applyBorder="1" applyAlignment="1" applyProtection="1">
      <alignment horizontal="center" vertical="center"/>
    </xf>
    <xf numFmtId="164" fontId="0" fillId="0" borderId="24" xfId="0" applyNumberFormat="1" applyFont="1" applyBorder="1" applyAlignment="1" applyProtection="1">
      <alignment horizontal="center" vertical="center"/>
    </xf>
    <xf numFmtId="164" fontId="0" fillId="0" borderId="3" xfId="0" applyNumberFormat="1" applyFont="1" applyBorder="1" applyAlignment="1" applyProtection="1">
      <alignment horizontal="center" vertical="center"/>
    </xf>
    <xf numFmtId="164" fontId="0" fillId="0" borderId="8" xfId="0" applyNumberFormat="1" applyFont="1" applyBorder="1" applyAlignment="1" applyProtection="1">
      <alignment horizontal="center" vertical="center"/>
    </xf>
    <xf numFmtId="0" fontId="1" fillId="11" borderId="2" xfId="0" applyFont="1" applyFill="1" applyBorder="1" applyAlignment="1" applyProtection="1">
      <alignment horizontal="center" vertical="center" wrapText="1"/>
    </xf>
    <xf numFmtId="0" fontId="1" fillId="11" borderId="25" xfId="0" applyFont="1" applyFill="1" applyBorder="1" applyAlignment="1" applyProtection="1">
      <alignment horizontal="center" vertical="center" wrapText="1"/>
    </xf>
    <xf numFmtId="0" fontId="1" fillId="11" borderId="22" xfId="0" applyFont="1" applyFill="1" applyBorder="1" applyAlignment="1" applyProtection="1">
      <alignment horizontal="center" vertical="center" wrapText="1"/>
    </xf>
    <xf numFmtId="0" fontId="1" fillId="11" borderId="26" xfId="0" applyFont="1" applyFill="1" applyBorder="1" applyAlignment="1" applyProtection="1">
      <alignment horizontal="center" vertical="center" wrapText="1"/>
    </xf>
    <xf numFmtId="164" fontId="1" fillId="0" borderId="14" xfId="0" applyNumberFormat="1"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4" xfId="0" applyNumberFormat="1" applyFont="1" applyBorder="1" applyAlignment="1" applyProtection="1">
      <alignment horizontal="center" vertical="center"/>
    </xf>
    <xf numFmtId="0" fontId="1" fillId="0" borderId="3" xfId="0" applyNumberFormat="1" applyFont="1" applyBorder="1" applyAlignment="1" applyProtection="1">
      <alignment horizontal="center" vertical="center"/>
    </xf>
    <xf numFmtId="0" fontId="1" fillId="0" borderId="8" xfId="0" applyNumberFormat="1" applyFont="1" applyBorder="1" applyAlignment="1" applyProtection="1">
      <alignment horizontal="center" vertical="center"/>
    </xf>
    <xf numFmtId="0" fontId="3" fillId="3" borderId="9" xfId="0" applyFont="1" applyFill="1" applyBorder="1" applyAlignment="1" applyProtection="1">
      <alignment vertical="center" wrapText="1" shrinkToFit="1"/>
    </xf>
    <xf numFmtId="0" fontId="3" fillId="3" borderId="10" xfId="0" applyFont="1" applyFill="1" applyBorder="1" applyAlignment="1" applyProtection="1">
      <alignment vertical="center" wrapText="1" shrinkToFit="1"/>
    </xf>
    <xf numFmtId="0" fontId="3" fillId="3" borderId="11" xfId="0" applyFont="1" applyFill="1" applyBorder="1" applyAlignment="1" applyProtection="1">
      <alignment vertical="center" wrapText="1" shrinkToFit="1"/>
    </xf>
    <xf numFmtId="164" fontId="0" fillId="0" borderId="24" xfId="0" applyNumberFormat="1" applyBorder="1" applyAlignment="1" applyProtection="1">
      <alignment horizontal="center" vertical="center"/>
    </xf>
    <xf numFmtId="164" fontId="0" fillId="0" borderId="3"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0" fontId="2" fillId="2" borderId="17"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 fillId="0" borderId="24" xfId="0" applyNumberFormat="1" applyFont="1" applyFill="1" applyBorder="1" applyAlignment="1" applyProtection="1">
      <alignment horizontal="center" vertical="center"/>
    </xf>
    <xf numFmtId="0" fontId="1" fillId="0" borderId="3"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1" fillId="0" borderId="24" xfId="0" applyNumberFormat="1" applyFont="1" applyFill="1" applyBorder="1" applyAlignment="1" applyProtection="1">
      <alignment horizontal="center" vertical="center" wrapText="1"/>
    </xf>
    <xf numFmtId="0" fontId="1" fillId="0" borderId="3" xfId="0" applyNumberFormat="1" applyFont="1" applyFill="1" applyBorder="1" applyAlignment="1" applyProtection="1">
      <alignment horizontal="center" vertical="center" wrapText="1"/>
    </xf>
    <xf numFmtId="0" fontId="1" fillId="0" borderId="8" xfId="0" applyNumberFormat="1"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shrinkToFit="1"/>
    </xf>
    <xf numFmtId="0" fontId="2" fillId="7" borderId="21" xfId="0" applyFont="1" applyFill="1" applyBorder="1" applyAlignment="1" applyProtection="1">
      <alignment horizontal="center" vertical="center" wrapText="1" shrinkToFit="1"/>
    </xf>
    <xf numFmtId="0" fontId="2" fillId="7" borderId="22" xfId="0" applyFont="1" applyFill="1" applyBorder="1" applyAlignment="1" applyProtection="1">
      <alignment horizontal="center" vertical="center" wrapText="1" shrinkToFit="1"/>
    </xf>
    <xf numFmtId="0" fontId="2" fillId="7" borderId="23" xfId="0" applyFont="1" applyFill="1" applyBorder="1" applyAlignment="1" applyProtection="1">
      <alignment horizontal="center" vertical="center" wrapText="1" shrinkToFit="1"/>
    </xf>
    <xf numFmtId="0" fontId="5" fillId="7" borderId="17" xfId="0" applyFont="1" applyFill="1" applyBorder="1" applyAlignment="1" applyProtection="1">
      <alignment horizontal="center" vertical="center"/>
    </xf>
    <xf numFmtId="0" fontId="5" fillId="7" borderId="15" xfId="0" applyFont="1" applyFill="1" applyBorder="1" applyAlignment="1" applyProtection="1">
      <alignment horizontal="center" vertical="center"/>
    </xf>
    <xf numFmtId="0" fontId="5" fillId="7" borderId="16" xfId="0" applyFont="1" applyFill="1" applyBorder="1" applyAlignment="1" applyProtection="1">
      <alignment horizontal="center" vertical="center"/>
    </xf>
    <xf numFmtId="0" fontId="8" fillId="3" borderId="9" xfId="0" applyFont="1" applyFill="1" applyBorder="1" applyAlignment="1" applyProtection="1">
      <alignment vertical="center" wrapText="1" shrinkToFit="1"/>
    </xf>
    <xf numFmtId="0" fontId="8" fillId="3" borderId="10" xfId="0" applyFont="1" applyFill="1" applyBorder="1" applyAlignment="1" applyProtection="1">
      <alignment vertical="center" wrapText="1" shrinkToFit="1"/>
    </xf>
    <xf numFmtId="0" fontId="8" fillId="3" borderId="11" xfId="0" applyFont="1" applyFill="1" applyBorder="1" applyAlignment="1" applyProtection="1">
      <alignment vertical="center" wrapText="1" shrinkToFit="1"/>
    </xf>
    <xf numFmtId="0" fontId="5" fillId="7" borderId="18" xfId="0" applyFont="1" applyFill="1" applyBorder="1" applyAlignment="1" applyProtection="1">
      <alignment horizontal="center" vertical="center"/>
    </xf>
    <xf numFmtId="0" fontId="5" fillId="5" borderId="17" xfId="0" applyFont="1" applyFill="1" applyBorder="1" applyAlignment="1" applyProtection="1">
      <alignment horizontal="center" vertical="center"/>
    </xf>
    <xf numFmtId="0" fontId="5" fillId="5" borderId="15" xfId="0" applyFont="1" applyFill="1" applyBorder="1" applyAlignment="1" applyProtection="1">
      <alignment horizontal="center" vertical="center"/>
    </xf>
    <xf numFmtId="0" fontId="5" fillId="5" borderId="18" xfId="0" applyFont="1" applyFill="1" applyBorder="1" applyAlignment="1" applyProtection="1">
      <alignment horizontal="center" vertical="center"/>
    </xf>
    <xf numFmtId="0" fontId="5" fillId="5" borderId="16" xfId="0" applyFont="1" applyFill="1" applyBorder="1" applyAlignment="1" applyProtection="1">
      <alignment horizontal="center" vertical="center"/>
    </xf>
    <xf numFmtId="0" fontId="2" fillId="5" borderId="2" xfId="0" applyFont="1" applyFill="1" applyBorder="1" applyAlignment="1" applyProtection="1">
      <alignment horizontal="center" vertical="center" wrapText="1" shrinkToFit="1"/>
    </xf>
    <xf numFmtId="0" fontId="2" fillId="5" borderId="19" xfId="0" applyFont="1" applyFill="1" applyBorder="1" applyAlignment="1" applyProtection="1">
      <alignment horizontal="center" vertical="center" wrapText="1" shrinkToFit="1"/>
    </xf>
    <xf numFmtId="0" fontId="2" fillId="5" borderId="20" xfId="0" applyFont="1" applyFill="1" applyBorder="1" applyAlignment="1" applyProtection="1">
      <alignment horizontal="center" vertical="center" wrapText="1" shrinkToFit="1"/>
    </xf>
    <xf numFmtId="0" fontId="2" fillId="5" borderId="21" xfId="0" applyFont="1" applyFill="1" applyBorder="1" applyAlignment="1" applyProtection="1">
      <alignment horizontal="center" vertical="center" wrapText="1" shrinkToFit="1"/>
    </xf>
    <xf numFmtId="164" fontId="0" fillId="0" borderId="27" xfId="0" applyNumberFormat="1" applyFont="1" applyBorder="1" applyAlignment="1" applyProtection="1">
      <alignment horizontal="center" vertical="center"/>
    </xf>
    <xf numFmtId="164" fontId="0" fillId="0" borderId="28" xfId="0" applyNumberFormat="1" applyFont="1" applyBorder="1" applyAlignment="1" applyProtection="1">
      <alignment horizontal="center" vertical="center"/>
    </xf>
    <xf numFmtId="164" fontId="0" fillId="0" borderId="29" xfId="0" applyNumberFormat="1" applyFont="1" applyBorder="1" applyAlignment="1" applyProtection="1">
      <alignment horizontal="center" vertical="center"/>
    </xf>
    <xf numFmtId="0" fontId="5" fillId="5" borderId="14" xfId="0" applyFont="1" applyFill="1" applyBorder="1" applyAlignment="1" applyProtection="1">
      <alignment horizontal="center" vertical="center"/>
    </xf>
    <xf numFmtId="0" fontId="6" fillId="0" borderId="9"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6" fillId="6" borderId="9" xfId="0" applyFont="1" applyFill="1" applyBorder="1" applyAlignment="1" applyProtection="1">
      <alignment horizontal="left" vertical="center" wrapText="1"/>
    </xf>
    <xf numFmtId="0" fontId="6" fillId="6" borderId="10" xfId="0" applyFont="1" applyFill="1" applyBorder="1" applyAlignment="1" applyProtection="1">
      <alignment horizontal="left" vertical="center" wrapText="1"/>
    </xf>
    <xf numFmtId="0" fontId="6" fillId="6" borderId="11" xfId="0" applyFont="1" applyFill="1" applyBorder="1" applyAlignment="1" applyProtection="1">
      <alignment horizontal="left" vertical="center" wrapText="1"/>
    </xf>
    <xf numFmtId="0" fontId="6" fillId="6" borderId="9" xfId="0" applyFont="1" applyFill="1" applyBorder="1" applyAlignment="1" applyProtection="1">
      <alignment horizontal="left" wrapText="1"/>
    </xf>
    <xf numFmtId="0" fontId="6" fillId="6" borderId="10" xfId="0" applyFont="1" applyFill="1" applyBorder="1" applyAlignment="1" applyProtection="1">
      <alignment horizontal="left" wrapText="1"/>
    </xf>
    <xf numFmtId="0" fontId="6" fillId="6" borderId="11" xfId="0" applyFont="1" applyFill="1" applyBorder="1" applyAlignment="1" applyProtection="1">
      <alignment horizontal="left" wrapText="1"/>
    </xf>
    <xf numFmtId="0" fontId="6" fillId="6" borderId="9" xfId="0" applyFont="1" applyFill="1" applyBorder="1" applyAlignment="1" applyProtection="1">
      <alignment wrapText="1"/>
    </xf>
    <xf numFmtId="0" fontId="6" fillId="6" borderId="10" xfId="0" applyFont="1" applyFill="1" applyBorder="1" applyAlignment="1" applyProtection="1">
      <alignment wrapText="1"/>
    </xf>
    <xf numFmtId="0" fontId="6" fillId="6" borderId="11" xfId="0" applyFont="1" applyFill="1" applyBorder="1" applyAlignment="1" applyProtection="1">
      <alignment wrapText="1"/>
    </xf>
    <xf numFmtId="0" fontId="6" fillId="0" borderId="9" xfId="0" applyFont="1" applyBorder="1" applyAlignment="1" applyProtection="1">
      <alignment wrapText="1"/>
    </xf>
    <xf numFmtId="0" fontId="6" fillId="0" borderId="10" xfId="0" applyFont="1" applyBorder="1" applyAlignment="1" applyProtection="1">
      <alignment wrapText="1"/>
    </xf>
    <xf numFmtId="0" fontId="6" fillId="0" borderId="11" xfId="0" applyFont="1" applyBorder="1" applyAlignment="1" applyProtection="1">
      <alignment wrapText="1"/>
    </xf>
    <xf numFmtId="0" fontId="6" fillId="0" borderId="9" xfId="0" applyFont="1" applyBorder="1" applyAlignment="1" applyProtection="1"/>
    <xf numFmtId="0" fontId="6" fillId="0" borderId="10" xfId="0" applyFont="1" applyBorder="1" applyAlignment="1" applyProtection="1"/>
    <xf numFmtId="0" fontId="6" fillId="0" borderId="11" xfId="0" applyFont="1" applyBorder="1" applyAlignment="1" applyProtection="1"/>
    <xf numFmtId="0" fontId="10" fillId="0" borderId="0" xfId="0" applyFont="1" applyAlignment="1" applyProtection="1">
      <alignment horizontal="center"/>
    </xf>
    <xf numFmtId="0" fontId="13" fillId="0" borderId="0" xfId="0" applyFont="1" applyAlignment="1" applyProtection="1">
      <alignment horizontal="justify" vertical="top" wrapText="1"/>
    </xf>
    <xf numFmtId="0" fontId="3" fillId="3" borderId="30" xfId="0" applyFont="1" applyFill="1" applyBorder="1" applyAlignment="1" applyProtection="1">
      <alignment vertical="center" wrapText="1" shrinkToFit="1"/>
    </xf>
    <xf numFmtId="0" fontId="3" fillId="3" borderId="31" xfId="0" applyFont="1" applyFill="1" applyBorder="1" applyAlignment="1" applyProtection="1">
      <alignment vertical="center" wrapText="1" shrinkToFit="1"/>
    </xf>
    <xf numFmtId="0" fontId="3" fillId="3" borderId="32" xfId="0" applyFont="1" applyFill="1" applyBorder="1" applyAlignment="1" applyProtection="1">
      <alignment vertical="center" wrapText="1" shrinkToFit="1"/>
    </xf>
    <xf numFmtId="0" fontId="0" fillId="0" borderId="0" xfId="0" applyAlignment="1" applyProtection="1">
      <alignment horizontal="left"/>
    </xf>
    <xf numFmtId="0" fontId="2" fillId="4" borderId="13" xfId="0" applyFont="1" applyFill="1" applyBorder="1" applyAlignment="1" applyProtection="1">
      <alignment horizontal="center" vertical="center" shrinkToFit="1"/>
    </xf>
    <xf numFmtId="0" fontId="2" fillId="2" borderId="9" xfId="0" applyFont="1" applyFill="1" applyBorder="1" applyAlignment="1" applyProtection="1">
      <alignment horizontal="center" vertical="center" wrapText="1" shrinkToFit="1"/>
    </xf>
    <xf numFmtId="0" fontId="2" fillId="2" borderId="5" xfId="0" applyFont="1" applyFill="1" applyBorder="1" applyAlignment="1" applyProtection="1">
      <alignment horizontal="center" vertical="center" wrapText="1" shrinkToFit="1"/>
    </xf>
    <xf numFmtId="0" fontId="2" fillId="2" borderId="10" xfId="0" applyFont="1" applyFill="1" applyBorder="1" applyAlignment="1" applyProtection="1">
      <alignment horizontal="center" vertical="center" wrapText="1" shrinkToFit="1"/>
    </xf>
    <xf numFmtId="0" fontId="2" fillId="2" borderId="6" xfId="0" applyFont="1" applyFill="1" applyBorder="1" applyAlignment="1" applyProtection="1">
      <alignment horizontal="center" vertical="center" wrapText="1" shrinkToFit="1"/>
    </xf>
  </cellXfs>
  <cellStyles count="1">
    <cellStyle name="Normal" xfId="0" builtinId="0"/>
  </cellStyles>
  <dxfs count="2">
    <dxf>
      <font>
        <b/>
        <i val="0"/>
        <color rgb="FFFF0000"/>
      </font>
    </dxf>
    <dxf>
      <font>
        <b/>
        <i val="0"/>
        <strike val="0"/>
        <color rgb="FFFF0000"/>
      </font>
      <numFmt numFmtId="0" formatCode="General"/>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U71"/>
  <sheetViews>
    <sheetView tabSelected="1" view="pageBreakPreview" zoomScale="60" workbookViewId="0">
      <selection activeCell="M8" sqref="M8"/>
    </sheetView>
  </sheetViews>
  <sheetFormatPr baseColWidth="10" defaultRowHeight="15"/>
  <cols>
    <col min="1" max="1" width="23.140625" customWidth="1"/>
    <col min="2" max="2" width="11.5703125" customWidth="1"/>
    <col min="3" max="3" width="14.28515625" customWidth="1"/>
    <col min="4" max="4" width="14" customWidth="1"/>
    <col min="5" max="5" width="27.140625" customWidth="1"/>
    <col min="6" max="6" width="25.5703125" customWidth="1"/>
    <col min="7" max="8" width="19.140625" customWidth="1"/>
    <col min="9" max="9" width="20.140625" customWidth="1"/>
    <col min="10" max="10" width="18.140625" customWidth="1"/>
    <col min="11" max="11" width="20.42578125" customWidth="1"/>
    <col min="12" max="12" width="25.42578125" customWidth="1"/>
    <col min="13" max="13" width="27.42578125" customWidth="1"/>
    <col min="14" max="14" width="21" customWidth="1"/>
    <col min="15" max="15" width="18.7109375" customWidth="1"/>
    <col min="16" max="16" width="30.140625" customWidth="1"/>
    <col min="17" max="17" width="25" customWidth="1"/>
  </cols>
  <sheetData>
    <row r="1" spans="2:16" ht="21">
      <c r="B1" s="12"/>
      <c r="C1" s="156" t="s">
        <v>52</v>
      </c>
      <c r="D1" s="156"/>
      <c r="E1" s="156"/>
      <c r="F1" s="156"/>
      <c r="G1" s="156"/>
      <c r="H1" s="156"/>
      <c r="I1" s="156"/>
      <c r="J1" s="156"/>
      <c r="K1" s="156"/>
      <c r="L1" s="156"/>
      <c r="M1" s="156"/>
      <c r="N1" s="156"/>
      <c r="O1" s="156"/>
      <c r="P1" s="156"/>
    </row>
    <row r="2" spans="2:16">
      <c r="B2" s="12"/>
      <c r="C2" s="12"/>
      <c r="D2" s="12"/>
      <c r="E2" s="12"/>
      <c r="F2" s="12"/>
      <c r="G2" s="12"/>
      <c r="H2" s="12"/>
      <c r="I2" s="12"/>
      <c r="J2" s="12"/>
      <c r="K2" s="12"/>
      <c r="L2" s="12"/>
      <c r="M2" s="12"/>
      <c r="N2" s="12"/>
      <c r="O2" s="12"/>
      <c r="P2" s="12"/>
    </row>
    <row r="3" spans="2:16">
      <c r="B3" s="161"/>
      <c r="C3" s="161"/>
      <c r="D3" s="161"/>
      <c r="E3" s="161"/>
      <c r="F3" s="161"/>
      <c r="G3" s="161"/>
      <c r="H3" s="161"/>
      <c r="I3" s="161"/>
      <c r="J3" s="161"/>
      <c r="K3" s="161"/>
      <c r="L3" s="161"/>
      <c r="M3" s="161"/>
      <c r="N3" s="161"/>
      <c r="O3" s="161"/>
      <c r="P3" s="161"/>
    </row>
    <row r="4" spans="2:16">
      <c r="B4" s="12"/>
      <c r="C4" s="12"/>
      <c r="D4" s="12"/>
      <c r="E4" s="12"/>
      <c r="F4" s="12"/>
      <c r="G4" s="12"/>
      <c r="H4" s="12"/>
      <c r="I4" s="12"/>
      <c r="J4" s="12"/>
      <c r="K4" s="12"/>
      <c r="L4" s="12"/>
      <c r="M4" s="12"/>
      <c r="N4" s="12"/>
      <c r="O4" s="12"/>
      <c r="P4" s="12"/>
    </row>
    <row r="5" spans="2:16" ht="15" customHeight="1">
      <c r="B5" s="157" t="s">
        <v>64</v>
      </c>
      <c r="C5" s="157"/>
      <c r="D5" s="157"/>
      <c r="E5" s="157"/>
      <c r="F5" s="157"/>
      <c r="G5" s="157"/>
      <c r="H5" s="157"/>
      <c r="I5" s="157"/>
      <c r="J5" s="157"/>
      <c r="K5" s="157"/>
      <c r="L5" s="157"/>
      <c r="M5" s="157"/>
      <c r="N5" s="157"/>
      <c r="O5" s="157"/>
      <c r="P5" s="157"/>
    </row>
    <row r="6" spans="2:16" ht="131.25" customHeight="1">
      <c r="B6" s="157"/>
      <c r="C6" s="157"/>
      <c r="D6" s="157"/>
      <c r="E6" s="157"/>
      <c r="F6" s="157"/>
      <c r="G6" s="157"/>
      <c r="H6" s="157"/>
      <c r="I6" s="157"/>
      <c r="J6" s="157"/>
      <c r="K6" s="157"/>
      <c r="L6" s="157"/>
      <c r="M6" s="157"/>
      <c r="N6" s="157"/>
      <c r="O6" s="157"/>
      <c r="P6" s="157"/>
    </row>
    <row r="7" spans="2:16">
      <c r="B7" s="13"/>
      <c r="C7" s="13"/>
      <c r="D7" s="13"/>
      <c r="E7" s="13"/>
      <c r="F7" s="13"/>
      <c r="G7" s="13"/>
      <c r="H7" s="13"/>
      <c r="I7" s="13"/>
      <c r="J7" s="13"/>
      <c r="K7" s="13"/>
      <c r="L7" s="12"/>
      <c r="M7" s="12"/>
      <c r="N7" s="12"/>
      <c r="O7" s="12"/>
      <c r="P7" s="12"/>
    </row>
    <row r="8" spans="2:16" ht="15.75" thickBot="1">
      <c r="B8" s="13"/>
      <c r="C8" s="13"/>
      <c r="D8" s="13"/>
      <c r="E8" s="13"/>
      <c r="F8" s="13"/>
      <c r="G8" s="13"/>
      <c r="H8" s="13"/>
      <c r="I8" s="13"/>
      <c r="J8" s="13"/>
      <c r="K8" s="13"/>
      <c r="L8" s="12"/>
      <c r="M8" s="12"/>
      <c r="N8" s="12"/>
      <c r="O8" s="12"/>
      <c r="P8" s="12"/>
    </row>
    <row r="9" spans="2:16" ht="109.5" customHeight="1" thickBot="1">
      <c r="B9" s="14" t="s">
        <v>6</v>
      </c>
      <c r="C9" s="162" t="s">
        <v>50</v>
      </c>
      <c r="D9" s="162"/>
      <c r="E9" s="15" t="s">
        <v>49</v>
      </c>
      <c r="F9" s="16" t="s">
        <v>0</v>
      </c>
      <c r="G9" s="17" t="s">
        <v>53</v>
      </c>
      <c r="H9" s="17" t="s">
        <v>54</v>
      </c>
      <c r="I9" s="17" t="s">
        <v>57</v>
      </c>
      <c r="J9" s="18" t="s">
        <v>60</v>
      </c>
      <c r="K9" s="18" t="s">
        <v>56</v>
      </c>
      <c r="L9" s="17" t="s">
        <v>55</v>
      </c>
      <c r="M9" s="17" t="s">
        <v>62</v>
      </c>
      <c r="N9" s="17" t="s">
        <v>58</v>
      </c>
      <c r="O9" s="17" t="s">
        <v>59</v>
      </c>
      <c r="P9" s="17" t="s">
        <v>61</v>
      </c>
    </row>
    <row r="10" spans="2:16" ht="22.5" customHeight="1" thickBot="1">
      <c r="B10" s="107">
        <v>1</v>
      </c>
      <c r="C10" s="163" t="s">
        <v>1</v>
      </c>
      <c r="D10" s="164"/>
      <c r="E10" s="100" t="s">
        <v>2</v>
      </c>
      <c r="F10" s="19" t="s">
        <v>30</v>
      </c>
      <c r="G10" s="2"/>
      <c r="H10" s="2"/>
      <c r="I10" s="20">
        <f t="shared" ref="I10:I18" si="0">G10+H10</f>
        <v>0</v>
      </c>
      <c r="J10" s="21">
        <v>3061</v>
      </c>
      <c r="K10" s="22" t="str">
        <f>IF(OR(I10&gt;J10,I10=0,I10=""),"RECHAZADO","ACEPTADO")</f>
        <v>RECHAZADO</v>
      </c>
      <c r="L10" s="23">
        <v>0.25</v>
      </c>
      <c r="M10" s="24">
        <f>L10*I10</f>
        <v>0</v>
      </c>
      <c r="N10" s="103">
        <f>M10+M11+M12</f>
        <v>0</v>
      </c>
      <c r="O10" s="109">
        <v>2550</v>
      </c>
      <c r="P10" s="88">
        <f>N10*O10</f>
        <v>0</v>
      </c>
    </row>
    <row r="11" spans="2:16" ht="30" customHeight="1" thickBot="1">
      <c r="B11" s="107"/>
      <c r="C11" s="165"/>
      <c r="D11" s="166"/>
      <c r="E11" s="101"/>
      <c r="F11" s="25" t="s">
        <v>13</v>
      </c>
      <c r="G11" s="3"/>
      <c r="H11" s="3"/>
      <c r="I11" s="26">
        <f t="shared" si="0"/>
        <v>0</v>
      </c>
      <c r="J11" s="27">
        <v>2057</v>
      </c>
      <c r="K11" s="22" t="str">
        <f t="shared" ref="K11:K69" si="1">IF(OR(I11&gt;J11,I11=0,I11=""),"RECHAZADO","ACEPTADO")</f>
        <v>RECHAZADO</v>
      </c>
      <c r="L11" s="28">
        <v>0.25</v>
      </c>
      <c r="M11" s="29">
        <f t="shared" ref="M11:M17" si="2">L11*I11</f>
        <v>0</v>
      </c>
      <c r="N11" s="89"/>
      <c r="O11" s="110"/>
      <c r="P11" s="89"/>
    </row>
    <row r="12" spans="2:16" ht="48.75" customHeight="1" thickBot="1">
      <c r="B12" s="108"/>
      <c r="C12" s="165"/>
      <c r="D12" s="166"/>
      <c r="E12" s="102"/>
      <c r="F12" s="30" t="s">
        <v>14</v>
      </c>
      <c r="G12" s="4"/>
      <c r="H12" s="4"/>
      <c r="I12" s="31">
        <f t="shared" si="0"/>
        <v>0</v>
      </c>
      <c r="J12" s="32">
        <v>1193</v>
      </c>
      <c r="K12" s="22" t="str">
        <f t="shared" si="1"/>
        <v>RECHAZADO</v>
      </c>
      <c r="L12" s="34">
        <v>0.5</v>
      </c>
      <c r="M12" s="35">
        <f t="shared" si="2"/>
        <v>0</v>
      </c>
      <c r="N12" s="90"/>
      <c r="O12" s="111"/>
      <c r="P12" s="90"/>
    </row>
    <row r="13" spans="2:16" ht="42" customHeight="1" thickBot="1">
      <c r="B13" s="106">
        <v>2</v>
      </c>
      <c r="C13" s="165"/>
      <c r="D13" s="166"/>
      <c r="E13" s="100" t="s">
        <v>3</v>
      </c>
      <c r="F13" s="36" t="s">
        <v>15</v>
      </c>
      <c r="G13" s="5"/>
      <c r="H13" s="5"/>
      <c r="I13" s="37">
        <f t="shared" si="0"/>
        <v>0</v>
      </c>
      <c r="J13" s="38">
        <v>60320</v>
      </c>
      <c r="K13" s="22" t="str">
        <f t="shared" si="1"/>
        <v>RECHAZADO</v>
      </c>
      <c r="L13" s="39">
        <v>0.5</v>
      </c>
      <c r="M13" s="24">
        <f>L13*I13</f>
        <v>0</v>
      </c>
      <c r="N13" s="103">
        <f t="shared" ref="N13" si="3">M13+M14+M15</f>
        <v>0</v>
      </c>
      <c r="O13" s="112">
        <v>5</v>
      </c>
      <c r="P13" s="88">
        <f t="shared" ref="P13" si="4">N13*O13</f>
        <v>0</v>
      </c>
    </row>
    <row r="14" spans="2:16" ht="18.75" customHeight="1" thickBot="1">
      <c r="B14" s="107"/>
      <c r="C14" s="165"/>
      <c r="D14" s="166"/>
      <c r="E14" s="101"/>
      <c r="F14" s="40" t="s">
        <v>16</v>
      </c>
      <c r="G14" s="6"/>
      <c r="H14" s="85"/>
      <c r="I14" s="41">
        <f t="shared" si="0"/>
        <v>0</v>
      </c>
      <c r="J14" s="42">
        <v>56000</v>
      </c>
      <c r="K14" s="22" t="str">
        <f t="shared" si="1"/>
        <v>RECHAZADO</v>
      </c>
      <c r="L14" s="43">
        <v>0.25</v>
      </c>
      <c r="M14" s="29">
        <f t="shared" si="2"/>
        <v>0</v>
      </c>
      <c r="N14" s="89"/>
      <c r="O14" s="113"/>
      <c r="P14" s="89"/>
    </row>
    <row r="15" spans="2:16" ht="18.75" customHeight="1" thickBot="1">
      <c r="B15" s="108"/>
      <c r="C15" s="165"/>
      <c r="D15" s="166"/>
      <c r="E15" s="102"/>
      <c r="F15" s="44" t="s">
        <v>17</v>
      </c>
      <c r="G15" s="7"/>
      <c r="H15" s="86"/>
      <c r="I15" s="45">
        <f t="shared" si="0"/>
        <v>0</v>
      </c>
      <c r="J15" s="46">
        <v>56000</v>
      </c>
      <c r="K15" s="22" t="str">
        <f t="shared" si="1"/>
        <v>RECHAZADO</v>
      </c>
      <c r="L15" s="47">
        <v>0.25</v>
      </c>
      <c r="M15" s="35">
        <f>L15*I15</f>
        <v>0</v>
      </c>
      <c r="N15" s="90"/>
      <c r="O15" s="114"/>
      <c r="P15" s="90"/>
    </row>
    <row r="16" spans="2:16" ht="18.75" customHeight="1" thickBot="1">
      <c r="B16" s="106">
        <v>3</v>
      </c>
      <c r="C16" s="165"/>
      <c r="D16" s="166"/>
      <c r="E16" s="100" t="s">
        <v>4</v>
      </c>
      <c r="F16" s="19" t="s">
        <v>21</v>
      </c>
      <c r="G16" s="8"/>
      <c r="H16" s="8"/>
      <c r="I16" s="48">
        <f t="shared" si="0"/>
        <v>0</v>
      </c>
      <c r="J16" s="49">
        <v>2917</v>
      </c>
      <c r="K16" s="22" t="str">
        <f t="shared" si="1"/>
        <v>RECHAZADO</v>
      </c>
      <c r="L16" s="50">
        <v>0.25</v>
      </c>
      <c r="M16" s="24">
        <f t="shared" si="2"/>
        <v>0</v>
      </c>
      <c r="N16" s="103">
        <f t="shared" ref="N16" si="5">M16+M17+M18</f>
        <v>0</v>
      </c>
      <c r="O16" s="109">
        <v>10000</v>
      </c>
      <c r="P16" s="88">
        <f t="shared" ref="P16" si="6">N16*O16</f>
        <v>0</v>
      </c>
    </row>
    <row r="17" spans="2:16" ht="19.5" thickBot="1">
      <c r="B17" s="107"/>
      <c r="C17" s="165"/>
      <c r="D17" s="166"/>
      <c r="E17" s="101"/>
      <c r="F17" s="25" t="s">
        <v>36</v>
      </c>
      <c r="G17" s="6"/>
      <c r="H17" s="85"/>
      <c r="I17" s="41">
        <f t="shared" si="0"/>
        <v>0</v>
      </c>
      <c r="J17" s="42">
        <v>1833</v>
      </c>
      <c r="K17" s="22" t="str">
        <f t="shared" si="1"/>
        <v>RECHAZADO</v>
      </c>
      <c r="L17" s="43">
        <v>0.25</v>
      </c>
      <c r="M17" s="29">
        <f t="shared" si="2"/>
        <v>0</v>
      </c>
      <c r="N17" s="89"/>
      <c r="O17" s="110"/>
      <c r="P17" s="89"/>
    </row>
    <row r="18" spans="2:16" ht="38.25" customHeight="1" thickBot="1">
      <c r="B18" s="108"/>
      <c r="C18" s="165"/>
      <c r="D18" s="166"/>
      <c r="E18" s="102"/>
      <c r="F18" s="30" t="s">
        <v>23</v>
      </c>
      <c r="G18" s="4"/>
      <c r="H18" s="4"/>
      <c r="I18" s="31">
        <f t="shared" si="0"/>
        <v>0</v>
      </c>
      <c r="J18" s="32">
        <v>754</v>
      </c>
      <c r="K18" s="22" t="str">
        <f t="shared" si="1"/>
        <v>RECHAZADO</v>
      </c>
      <c r="L18" s="34">
        <v>0.5</v>
      </c>
      <c r="M18" s="35">
        <f>L18*I18</f>
        <v>0</v>
      </c>
      <c r="N18" s="90"/>
      <c r="O18" s="111"/>
      <c r="P18" s="90"/>
    </row>
    <row r="19" spans="2:16" ht="19.5" thickBot="1">
      <c r="B19" s="106">
        <v>4</v>
      </c>
      <c r="C19" s="165"/>
      <c r="D19" s="166"/>
      <c r="E19" s="158" t="s">
        <v>5</v>
      </c>
      <c r="F19" s="19" t="s">
        <v>21</v>
      </c>
      <c r="G19" s="8"/>
      <c r="H19" s="8"/>
      <c r="I19" s="48">
        <f>G19+H19</f>
        <v>0</v>
      </c>
      <c r="J19" s="49">
        <v>1019</v>
      </c>
      <c r="K19" s="22" t="str">
        <f t="shared" si="1"/>
        <v>RECHAZADO</v>
      </c>
      <c r="L19" s="50">
        <v>0.25</v>
      </c>
      <c r="M19" s="51">
        <f>L19*I19</f>
        <v>0</v>
      </c>
      <c r="N19" s="103">
        <f>M19+M20+M21</f>
        <v>0</v>
      </c>
      <c r="O19" s="109">
        <v>10000</v>
      </c>
      <c r="P19" s="88">
        <f>N19*O19</f>
        <v>0</v>
      </c>
    </row>
    <row r="20" spans="2:16" ht="19.5" thickBot="1">
      <c r="B20" s="107"/>
      <c r="C20" s="165"/>
      <c r="D20" s="166"/>
      <c r="E20" s="159"/>
      <c r="F20" s="25" t="s">
        <v>36</v>
      </c>
      <c r="G20" s="6"/>
      <c r="H20" s="85"/>
      <c r="I20" s="41">
        <f>G20+H20</f>
        <v>0</v>
      </c>
      <c r="J20" s="42">
        <v>480</v>
      </c>
      <c r="K20" s="22" t="str">
        <f t="shared" si="1"/>
        <v>RECHAZADO</v>
      </c>
      <c r="L20" s="43">
        <v>0.25</v>
      </c>
      <c r="M20" s="52">
        <f t="shared" ref="M20:M69" si="7">L20*I20</f>
        <v>0</v>
      </c>
      <c r="N20" s="104"/>
      <c r="O20" s="110"/>
      <c r="P20" s="89"/>
    </row>
    <row r="21" spans="2:16" ht="48" customHeight="1" thickBot="1">
      <c r="B21" s="108"/>
      <c r="C21" s="165"/>
      <c r="D21" s="166"/>
      <c r="E21" s="160"/>
      <c r="F21" s="30" t="s">
        <v>23</v>
      </c>
      <c r="G21" s="4"/>
      <c r="H21" s="4"/>
      <c r="I21" s="31">
        <f>G21+H21</f>
        <v>0</v>
      </c>
      <c r="J21" s="32">
        <v>209</v>
      </c>
      <c r="K21" s="22" t="str">
        <f t="shared" si="1"/>
        <v>RECHAZADO</v>
      </c>
      <c r="L21" s="34">
        <v>0.5</v>
      </c>
      <c r="M21" s="53">
        <f t="shared" si="7"/>
        <v>0</v>
      </c>
      <c r="N21" s="105"/>
      <c r="O21" s="111"/>
      <c r="P21" s="90"/>
    </row>
    <row r="22" spans="2:16" ht="19.5" thickBot="1">
      <c r="B22" s="137">
        <v>5</v>
      </c>
      <c r="C22" s="130" t="s">
        <v>7</v>
      </c>
      <c r="D22" s="131"/>
      <c r="E22" s="147" t="s">
        <v>8</v>
      </c>
      <c r="F22" s="54" t="s">
        <v>19</v>
      </c>
      <c r="G22" s="8"/>
      <c r="H22" s="8"/>
      <c r="I22" s="37">
        <f t="shared" ref="I22:I47" si="8">G22+H22</f>
        <v>0</v>
      </c>
      <c r="J22" s="38">
        <v>1975</v>
      </c>
      <c r="K22" s="22" t="str">
        <f t="shared" si="1"/>
        <v>RECHAZADO</v>
      </c>
      <c r="L22" s="50">
        <v>0.25</v>
      </c>
      <c r="M22" s="51">
        <f t="shared" si="7"/>
        <v>0</v>
      </c>
      <c r="N22" s="88">
        <f>M22+M23+M24</f>
        <v>0</v>
      </c>
      <c r="O22" s="109">
        <v>1000</v>
      </c>
      <c r="P22" s="88">
        <f>O22*N22</f>
        <v>0</v>
      </c>
    </row>
    <row r="23" spans="2:16" ht="59.25" customHeight="1" thickBot="1">
      <c r="B23" s="127"/>
      <c r="C23" s="132"/>
      <c r="D23" s="133"/>
      <c r="E23" s="148"/>
      <c r="F23" s="55" t="s">
        <v>20</v>
      </c>
      <c r="G23" s="10"/>
      <c r="H23" s="10"/>
      <c r="I23" s="56">
        <f t="shared" si="8"/>
        <v>0</v>
      </c>
      <c r="J23" s="57">
        <v>1554.4</v>
      </c>
      <c r="K23" s="22" t="str">
        <f t="shared" si="1"/>
        <v>RECHAZADO</v>
      </c>
      <c r="L23" s="58">
        <v>0.5</v>
      </c>
      <c r="M23" s="52">
        <f t="shared" si="7"/>
        <v>0</v>
      </c>
      <c r="N23" s="89"/>
      <c r="O23" s="110"/>
      <c r="P23" s="89"/>
    </row>
    <row r="24" spans="2:16" ht="24.75" customHeight="1" thickBot="1">
      <c r="B24" s="129"/>
      <c r="C24" s="132"/>
      <c r="D24" s="133"/>
      <c r="E24" s="149"/>
      <c r="F24" s="44" t="s">
        <v>13</v>
      </c>
      <c r="G24" s="7"/>
      <c r="H24" s="86"/>
      <c r="I24" s="31">
        <f t="shared" si="8"/>
        <v>0</v>
      </c>
      <c r="J24" s="32">
        <v>1495</v>
      </c>
      <c r="K24" s="22" t="str">
        <f t="shared" si="1"/>
        <v>RECHAZADO</v>
      </c>
      <c r="L24" s="47">
        <v>0.25</v>
      </c>
      <c r="M24" s="53">
        <f t="shared" si="7"/>
        <v>0</v>
      </c>
      <c r="N24" s="90"/>
      <c r="O24" s="111"/>
      <c r="P24" s="90"/>
    </row>
    <row r="25" spans="2:16" ht="24.75" customHeight="1" thickBot="1">
      <c r="B25" s="126">
        <v>6</v>
      </c>
      <c r="C25" s="132"/>
      <c r="D25" s="133"/>
      <c r="E25" s="147" t="s">
        <v>9</v>
      </c>
      <c r="F25" s="54" t="s">
        <v>19</v>
      </c>
      <c r="G25" s="8"/>
      <c r="H25" s="8"/>
      <c r="I25" s="48">
        <f t="shared" si="8"/>
        <v>0</v>
      </c>
      <c r="J25" s="49">
        <v>3131</v>
      </c>
      <c r="K25" s="22" t="str">
        <f t="shared" si="1"/>
        <v>RECHAZADO</v>
      </c>
      <c r="L25" s="50">
        <v>0.25</v>
      </c>
      <c r="M25" s="51">
        <f>L25*I25</f>
        <v>0</v>
      </c>
      <c r="N25" s="88">
        <f>M25+M26+M27</f>
        <v>0</v>
      </c>
      <c r="O25" s="109">
        <v>1000</v>
      </c>
      <c r="P25" s="88">
        <f t="shared" ref="P25" si="9">O25*N25</f>
        <v>0</v>
      </c>
    </row>
    <row r="26" spans="2:16" ht="46.5" customHeight="1" thickBot="1">
      <c r="B26" s="127"/>
      <c r="C26" s="132"/>
      <c r="D26" s="133"/>
      <c r="E26" s="148"/>
      <c r="F26" s="55" t="s">
        <v>20</v>
      </c>
      <c r="G26" s="10"/>
      <c r="H26" s="10"/>
      <c r="I26" s="56">
        <f t="shared" si="8"/>
        <v>0</v>
      </c>
      <c r="J26" s="57">
        <v>2581</v>
      </c>
      <c r="K26" s="22" t="str">
        <f t="shared" si="1"/>
        <v>RECHAZADO</v>
      </c>
      <c r="L26" s="58">
        <v>0.5</v>
      </c>
      <c r="M26" s="52">
        <f t="shared" si="7"/>
        <v>0</v>
      </c>
      <c r="N26" s="89"/>
      <c r="O26" s="110"/>
      <c r="P26" s="89"/>
    </row>
    <row r="27" spans="2:16" ht="19.5" thickBot="1">
      <c r="B27" s="129"/>
      <c r="C27" s="132"/>
      <c r="D27" s="133"/>
      <c r="E27" s="149"/>
      <c r="F27" s="44" t="s">
        <v>13</v>
      </c>
      <c r="G27" s="7"/>
      <c r="H27" s="86"/>
      <c r="I27" s="45">
        <f t="shared" si="8"/>
        <v>0</v>
      </c>
      <c r="J27" s="46">
        <v>2315</v>
      </c>
      <c r="K27" s="22" t="str">
        <f t="shared" si="1"/>
        <v>RECHAZADO</v>
      </c>
      <c r="L27" s="47">
        <v>0.25</v>
      </c>
      <c r="M27" s="53">
        <f t="shared" si="7"/>
        <v>0</v>
      </c>
      <c r="N27" s="90"/>
      <c r="O27" s="111"/>
      <c r="P27" s="90"/>
    </row>
    <row r="28" spans="2:16" ht="19.5" thickBot="1">
      <c r="B28" s="126">
        <v>7</v>
      </c>
      <c r="C28" s="132"/>
      <c r="D28" s="133"/>
      <c r="E28" s="147" t="s">
        <v>10</v>
      </c>
      <c r="F28" s="54" t="s">
        <v>39</v>
      </c>
      <c r="G28" s="8"/>
      <c r="H28" s="8"/>
      <c r="I28" s="37">
        <f t="shared" si="8"/>
        <v>0</v>
      </c>
      <c r="J28" s="38">
        <v>1728</v>
      </c>
      <c r="K28" s="22" t="str">
        <f t="shared" si="1"/>
        <v>RECHAZADO</v>
      </c>
      <c r="L28" s="50">
        <v>0.25</v>
      </c>
      <c r="M28" s="51">
        <f t="shared" si="7"/>
        <v>0</v>
      </c>
      <c r="N28" s="88">
        <f>M28+M29+M30</f>
        <v>0</v>
      </c>
      <c r="O28" s="109">
        <v>700</v>
      </c>
      <c r="P28" s="88">
        <f t="shared" ref="P28" si="10">O28*N28</f>
        <v>0</v>
      </c>
    </row>
    <row r="29" spans="2:16" ht="19.5" thickBot="1">
      <c r="B29" s="127"/>
      <c r="C29" s="132"/>
      <c r="D29" s="133"/>
      <c r="E29" s="148"/>
      <c r="F29" s="25" t="s">
        <v>24</v>
      </c>
      <c r="G29" s="6"/>
      <c r="H29" s="85"/>
      <c r="I29" s="56">
        <f t="shared" si="8"/>
        <v>0</v>
      </c>
      <c r="J29" s="57">
        <v>1674</v>
      </c>
      <c r="K29" s="22" t="str">
        <f t="shared" si="1"/>
        <v>RECHAZADO</v>
      </c>
      <c r="L29" s="43">
        <v>0.25</v>
      </c>
      <c r="M29" s="52">
        <f t="shared" si="7"/>
        <v>0</v>
      </c>
      <c r="N29" s="89"/>
      <c r="O29" s="110"/>
      <c r="P29" s="89"/>
    </row>
    <row r="30" spans="2:16" ht="52.5" customHeight="1" thickBot="1">
      <c r="B30" s="129"/>
      <c r="C30" s="132"/>
      <c r="D30" s="133"/>
      <c r="E30" s="149"/>
      <c r="F30" s="30" t="s">
        <v>40</v>
      </c>
      <c r="G30" s="4"/>
      <c r="H30" s="4"/>
      <c r="I30" s="31">
        <f t="shared" si="8"/>
        <v>0</v>
      </c>
      <c r="J30" s="32">
        <v>1111.28</v>
      </c>
      <c r="K30" s="22" t="str">
        <f t="shared" si="1"/>
        <v>RECHAZADO</v>
      </c>
      <c r="L30" s="34">
        <v>0.5</v>
      </c>
      <c r="M30" s="53">
        <f t="shared" si="7"/>
        <v>0</v>
      </c>
      <c r="N30" s="90"/>
      <c r="O30" s="111"/>
      <c r="P30" s="90"/>
    </row>
    <row r="31" spans="2:16" ht="19.5" thickBot="1">
      <c r="B31" s="126">
        <v>8</v>
      </c>
      <c r="C31" s="132"/>
      <c r="D31" s="133"/>
      <c r="E31" s="153" t="s">
        <v>11</v>
      </c>
      <c r="F31" s="54" t="s">
        <v>19</v>
      </c>
      <c r="G31" s="8"/>
      <c r="H31" s="8"/>
      <c r="I31" s="48">
        <f t="shared" si="8"/>
        <v>0</v>
      </c>
      <c r="J31" s="49">
        <v>2037</v>
      </c>
      <c r="K31" s="22" t="str">
        <f t="shared" si="1"/>
        <v>RECHAZADO</v>
      </c>
      <c r="L31" s="50">
        <v>0.25</v>
      </c>
      <c r="M31" s="51">
        <f t="shared" si="7"/>
        <v>0</v>
      </c>
      <c r="N31" s="88">
        <f>M31+M32+M33</f>
        <v>0</v>
      </c>
      <c r="O31" s="109">
        <v>1000</v>
      </c>
      <c r="P31" s="88">
        <f t="shared" ref="P31" si="11">O31*N31</f>
        <v>0</v>
      </c>
    </row>
    <row r="32" spans="2:16" ht="39.75" customHeight="1" thickBot="1">
      <c r="B32" s="127"/>
      <c r="C32" s="132"/>
      <c r="D32" s="133"/>
      <c r="E32" s="154"/>
      <c r="F32" s="55" t="s">
        <v>20</v>
      </c>
      <c r="G32" s="10"/>
      <c r="H32" s="10"/>
      <c r="I32" s="56">
        <f t="shared" si="8"/>
        <v>0</v>
      </c>
      <c r="J32" s="57">
        <v>1895</v>
      </c>
      <c r="K32" s="22" t="str">
        <f t="shared" si="1"/>
        <v>RECHAZADO</v>
      </c>
      <c r="L32" s="58">
        <v>0.5</v>
      </c>
      <c r="M32" s="52">
        <f t="shared" si="7"/>
        <v>0</v>
      </c>
      <c r="N32" s="89"/>
      <c r="O32" s="110"/>
      <c r="P32" s="89"/>
    </row>
    <row r="33" spans="2:16" ht="19.5" thickBot="1">
      <c r="B33" s="129"/>
      <c r="C33" s="132"/>
      <c r="D33" s="133"/>
      <c r="E33" s="155"/>
      <c r="F33" s="44" t="s">
        <v>13</v>
      </c>
      <c r="G33" s="7"/>
      <c r="H33" s="86"/>
      <c r="I33" s="45">
        <f t="shared" si="8"/>
        <v>0</v>
      </c>
      <c r="J33" s="46">
        <v>1713</v>
      </c>
      <c r="K33" s="22" t="str">
        <f t="shared" si="1"/>
        <v>RECHAZADO</v>
      </c>
      <c r="L33" s="47">
        <v>0.25</v>
      </c>
      <c r="M33" s="53">
        <f t="shared" si="7"/>
        <v>0</v>
      </c>
      <c r="N33" s="90"/>
      <c r="O33" s="111"/>
      <c r="P33" s="90"/>
    </row>
    <row r="34" spans="2:16" ht="46.5" customHeight="1" thickBot="1">
      <c r="B34" s="126">
        <v>9</v>
      </c>
      <c r="C34" s="132"/>
      <c r="D34" s="133"/>
      <c r="E34" s="150" t="s">
        <v>3</v>
      </c>
      <c r="F34" s="36" t="s">
        <v>15</v>
      </c>
      <c r="G34" s="5"/>
      <c r="H34" s="5"/>
      <c r="I34" s="37">
        <f t="shared" si="8"/>
        <v>0</v>
      </c>
      <c r="J34" s="38">
        <v>61770</v>
      </c>
      <c r="K34" s="22" t="str">
        <f t="shared" si="1"/>
        <v>RECHAZADO</v>
      </c>
      <c r="L34" s="39">
        <v>0.5</v>
      </c>
      <c r="M34" s="51">
        <f t="shared" si="7"/>
        <v>0</v>
      </c>
      <c r="N34" s="88">
        <f>M34+M35+M36</f>
        <v>0</v>
      </c>
      <c r="O34" s="112">
        <v>6</v>
      </c>
      <c r="P34" s="88">
        <f t="shared" ref="P34" si="12">O34*N34</f>
        <v>0</v>
      </c>
    </row>
    <row r="35" spans="2:16" ht="19.5" thickBot="1">
      <c r="B35" s="127"/>
      <c r="C35" s="132"/>
      <c r="D35" s="133"/>
      <c r="E35" s="151"/>
      <c r="F35" s="40" t="s">
        <v>16</v>
      </c>
      <c r="G35" s="6"/>
      <c r="H35" s="85"/>
      <c r="I35" s="41">
        <f t="shared" si="8"/>
        <v>0</v>
      </c>
      <c r="J35" s="42">
        <v>57250</v>
      </c>
      <c r="K35" s="22" t="str">
        <f t="shared" si="1"/>
        <v>RECHAZADO</v>
      </c>
      <c r="L35" s="43">
        <v>0.25</v>
      </c>
      <c r="M35" s="52">
        <f t="shared" si="7"/>
        <v>0</v>
      </c>
      <c r="N35" s="89"/>
      <c r="O35" s="113"/>
      <c r="P35" s="89"/>
    </row>
    <row r="36" spans="2:16" ht="19.5" thickBot="1">
      <c r="B36" s="129"/>
      <c r="C36" s="132"/>
      <c r="D36" s="133"/>
      <c r="E36" s="152"/>
      <c r="F36" s="44" t="s">
        <v>17</v>
      </c>
      <c r="G36" s="7"/>
      <c r="H36" s="86"/>
      <c r="I36" s="45">
        <f t="shared" si="8"/>
        <v>0</v>
      </c>
      <c r="J36" s="46">
        <v>57200</v>
      </c>
      <c r="K36" s="22" t="str">
        <f t="shared" si="1"/>
        <v>RECHAZADO</v>
      </c>
      <c r="L36" s="47">
        <v>0.25</v>
      </c>
      <c r="M36" s="53">
        <f t="shared" si="7"/>
        <v>0</v>
      </c>
      <c r="N36" s="90"/>
      <c r="O36" s="114"/>
      <c r="P36" s="90"/>
    </row>
    <row r="37" spans="2:16" ht="46.5" customHeight="1" thickBot="1">
      <c r="B37" s="126">
        <v>10</v>
      </c>
      <c r="C37" s="132"/>
      <c r="D37" s="133"/>
      <c r="E37" s="138" t="s">
        <v>34</v>
      </c>
      <c r="F37" s="36" t="s">
        <v>15</v>
      </c>
      <c r="G37" s="5"/>
      <c r="H37" s="5"/>
      <c r="I37" s="37">
        <f t="shared" si="8"/>
        <v>0</v>
      </c>
      <c r="J37" s="38">
        <v>255200</v>
      </c>
      <c r="K37" s="22" t="str">
        <f t="shared" si="1"/>
        <v>RECHAZADO</v>
      </c>
      <c r="L37" s="39">
        <v>0.5</v>
      </c>
      <c r="M37" s="51">
        <f t="shared" si="7"/>
        <v>0</v>
      </c>
      <c r="N37" s="88">
        <f>M37+M38+M39</f>
        <v>0</v>
      </c>
      <c r="O37" s="112">
        <v>2</v>
      </c>
      <c r="P37" s="134">
        <f t="shared" ref="P37" si="13">O37*N37</f>
        <v>0</v>
      </c>
    </row>
    <row r="38" spans="2:16" ht="19.5" thickBot="1">
      <c r="B38" s="127"/>
      <c r="C38" s="132"/>
      <c r="D38" s="133"/>
      <c r="E38" s="139"/>
      <c r="F38" s="83" t="s">
        <v>16</v>
      </c>
      <c r="G38" s="85"/>
      <c r="H38" s="85"/>
      <c r="I38" s="56">
        <f t="shared" si="8"/>
        <v>0</v>
      </c>
      <c r="J38" s="57">
        <v>236000</v>
      </c>
      <c r="K38" s="22" t="str">
        <f t="shared" si="1"/>
        <v>RECHAZADO</v>
      </c>
      <c r="L38" s="81">
        <v>0.25</v>
      </c>
      <c r="M38" s="79">
        <f t="shared" si="7"/>
        <v>0</v>
      </c>
      <c r="N38" s="89"/>
      <c r="O38" s="113"/>
      <c r="P38" s="135"/>
    </row>
    <row r="39" spans="2:16" ht="19.5" thickBot="1">
      <c r="B39" s="129"/>
      <c r="C39" s="132"/>
      <c r="D39" s="133"/>
      <c r="E39" s="140"/>
      <c r="F39" s="84" t="s">
        <v>17</v>
      </c>
      <c r="G39" s="86"/>
      <c r="H39" s="86"/>
      <c r="I39" s="31">
        <f t="shared" si="8"/>
        <v>0</v>
      </c>
      <c r="J39" s="32">
        <v>236000</v>
      </c>
      <c r="K39" s="22" t="str">
        <f t="shared" si="1"/>
        <v>RECHAZADO</v>
      </c>
      <c r="L39" s="82">
        <v>0.25</v>
      </c>
      <c r="M39" s="80">
        <f t="shared" si="7"/>
        <v>0</v>
      </c>
      <c r="N39" s="90"/>
      <c r="O39" s="114"/>
      <c r="P39" s="136"/>
    </row>
    <row r="40" spans="2:16" ht="19.5" thickBot="1">
      <c r="B40" s="126">
        <v>11</v>
      </c>
      <c r="C40" s="132"/>
      <c r="D40" s="133"/>
      <c r="E40" s="147" t="s">
        <v>41</v>
      </c>
      <c r="F40" s="54" t="s">
        <v>19</v>
      </c>
      <c r="G40" s="9"/>
      <c r="H40" s="9"/>
      <c r="I40" s="37">
        <f t="shared" si="8"/>
        <v>0</v>
      </c>
      <c r="J40" s="38">
        <v>2687</v>
      </c>
      <c r="K40" s="22" t="str">
        <f t="shared" si="1"/>
        <v>RECHAZADO</v>
      </c>
      <c r="L40" s="50">
        <v>0.25</v>
      </c>
      <c r="M40" s="51">
        <f t="shared" si="7"/>
        <v>0</v>
      </c>
      <c r="N40" s="88">
        <f>M40+M41+M42</f>
        <v>0</v>
      </c>
      <c r="O40" s="109">
        <v>1000</v>
      </c>
      <c r="P40" s="88">
        <f t="shared" ref="P40" si="14">O40*N40</f>
        <v>0</v>
      </c>
    </row>
    <row r="41" spans="2:16" ht="48" customHeight="1" thickBot="1">
      <c r="B41" s="127"/>
      <c r="C41" s="132"/>
      <c r="D41" s="133"/>
      <c r="E41" s="148"/>
      <c r="F41" s="55" t="s">
        <v>20</v>
      </c>
      <c r="G41" s="10"/>
      <c r="H41" s="10"/>
      <c r="I41" s="56">
        <f t="shared" si="8"/>
        <v>0</v>
      </c>
      <c r="J41" s="57">
        <v>933</v>
      </c>
      <c r="K41" s="22" t="str">
        <f t="shared" si="1"/>
        <v>RECHAZADO</v>
      </c>
      <c r="L41" s="58">
        <v>0.5</v>
      </c>
      <c r="M41" s="52">
        <f t="shared" si="7"/>
        <v>0</v>
      </c>
      <c r="N41" s="89"/>
      <c r="O41" s="110"/>
      <c r="P41" s="89"/>
    </row>
    <row r="42" spans="2:16" ht="19.5" customHeight="1" thickBot="1">
      <c r="B42" s="127"/>
      <c r="C42" s="132"/>
      <c r="D42" s="133"/>
      <c r="E42" s="149"/>
      <c r="F42" s="44" t="s">
        <v>13</v>
      </c>
      <c r="G42" s="7"/>
      <c r="H42" s="86"/>
      <c r="I42" s="31">
        <f t="shared" si="8"/>
        <v>0</v>
      </c>
      <c r="J42" s="32">
        <v>904</v>
      </c>
      <c r="K42" s="22" t="str">
        <f t="shared" si="1"/>
        <v>RECHAZADO</v>
      </c>
      <c r="L42" s="47">
        <v>0.25</v>
      </c>
      <c r="M42" s="53">
        <f t="shared" si="7"/>
        <v>0</v>
      </c>
      <c r="N42" s="90"/>
      <c r="O42" s="111"/>
      <c r="P42" s="90"/>
    </row>
    <row r="43" spans="2:16" ht="19.5" thickBot="1">
      <c r="B43" s="126">
        <v>12</v>
      </c>
      <c r="C43" s="132"/>
      <c r="D43" s="133"/>
      <c r="E43" s="147" t="s">
        <v>37</v>
      </c>
      <c r="F43" s="59" t="s">
        <v>25</v>
      </c>
      <c r="G43" s="8"/>
      <c r="H43" s="8"/>
      <c r="I43" s="48">
        <f t="shared" si="8"/>
        <v>0</v>
      </c>
      <c r="J43" s="49">
        <v>5800</v>
      </c>
      <c r="K43" s="22" t="str">
        <f t="shared" si="1"/>
        <v>RECHAZADO</v>
      </c>
      <c r="L43" s="50">
        <v>0.25</v>
      </c>
      <c r="M43" s="51">
        <f t="shared" si="7"/>
        <v>0</v>
      </c>
      <c r="N43" s="88">
        <f>M43+M44+M45</f>
        <v>0</v>
      </c>
      <c r="O43" s="109">
        <v>1000</v>
      </c>
      <c r="P43" s="88">
        <f t="shared" ref="P43" si="15">O43*N43</f>
        <v>0</v>
      </c>
    </row>
    <row r="44" spans="2:16" ht="26.25" thickBot="1">
      <c r="B44" s="127"/>
      <c r="C44" s="132"/>
      <c r="D44" s="133"/>
      <c r="E44" s="148"/>
      <c r="F44" s="60" t="s">
        <v>26</v>
      </c>
      <c r="G44" s="6"/>
      <c r="H44" s="85"/>
      <c r="I44" s="41">
        <f t="shared" si="8"/>
        <v>0</v>
      </c>
      <c r="J44" s="42">
        <v>3169</v>
      </c>
      <c r="K44" s="22" t="str">
        <f t="shared" si="1"/>
        <v>RECHAZADO</v>
      </c>
      <c r="L44" s="43">
        <v>0.25</v>
      </c>
      <c r="M44" s="52">
        <f t="shared" si="7"/>
        <v>0</v>
      </c>
      <c r="N44" s="89"/>
      <c r="O44" s="110"/>
      <c r="P44" s="89"/>
    </row>
    <row r="45" spans="2:16" ht="55.5" customHeight="1" thickBot="1">
      <c r="B45" s="129"/>
      <c r="C45" s="132"/>
      <c r="D45" s="133"/>
      <c r="E45" s="149"/>
      <c r="F45" s="61" t="s">
        <v>27</v>
      </c>
      <c r="G45" s="4"/>
      <c r="H45" s="4"/>
      <c r="I45" s="31">
        <f t="shared" si="8"/>
        <v>0</v>
      </c>
      <c r="J45" s="32">
        <v>2995.12</v>
      </c>
      <c r="K45" s="22" t="str">
        <f t="shared" si="1"/>
        <v>RECHAZADO</v>
      </c>
      <c r="L45" s="34">
        <v>0.5</v>
      </c>
      <c r="M45" s="53">
        <f t="shared" si="7"/>
        <v>0</v>
      </c>
      <c r="N45" s="90"/>
      <c r="O45" s="111"/>
      <c r="P45" s="90"/>
    </row>
    <row r="46" spans="2:16" ht="53.25" customHeight="1" thickBot="1">
      <c r="B46" s="126">
        <v>13</v>
      </c>
      <c r="C46" s="132"/>
      <c r="D46" s="133"/>
      <c r="E46" s="144" t="s">
        <v>12</v>
      </c>
      <c r="F46" s="62" t="s">
        <v>28</v>
      </c>
      <c r="G46" s="5"/>
      <c r="H46" s="5"/>
      <c r="I46" s="37">
        <f t="shared" si="8"/>
        <v>0</v>
      </c>
      <c r="J46" s="38">
        <v>1148.4000000000001</v>
      </c>
      <c r="K46" s="22" t="str">
        <f t="shared" si="1"/>
        <v>RECHAZADO</v>
      </c>
      <c r="L46" s="39">
        <v>0.5</v>
      </c>
      <c r="M46" s="51">
        <f t="shared" si="7"/>
        <v>0</v>
      </c>
      <c r="N46" s="88">
        <f>M46+M47+M48</f>
        <v>0</v>
      </c>
      <c r="O46" s="112">
        <v>200</v>
      </c>
      <c r="P46" s="88">
        <f t="shared" ref="P46" si="16">O46*N46</f>
        <v>0</v>
      </c>
    </row>
    <row r="47" spans="2:16" ht="15" customHeight="1" thickBot="1">
      <c r="B47" s="127"/>
      <c r="C47" s="132"/>
      <c r="D47" s="133"/>
      <c r="E47" s="145"/>
      <c r="F47" s="63" t="s">
        <v>18</v>
      </c>
      <c r="G47" s="6"/>
      <c r="H47" s="85"/>
      <c r="I47" s="41">
        <f t="shared" si="8"/>
        <v>0</v>
      </c>
      <c r="J47" s="42">
        <v>1110</v>
      </c>
      <c r="K47" s="22" t="str">
        <f t="shared" si="1"/>
        <v>RECHAZADO</v>
      </c>
      <c r="L47" s="43">
        <v>0.25</v>
      </c>
      <c r="M47" s="52">
        <f t="shared" si="7"/>
        <v>0</v>
      </c>
      <c r="N47" s="89"/>
      <c r="O47" s="113"/>
      <c r="P47" s="89"/>
    </row>
    <row r="48" spans="2:16" ht="15" customHeight="1" thickBot="1">
      <c r="B48" s="129"/>
      <c r="C48" s="132"/>
      <c r="D48" s="133"/>
      <c r="E48" s="146"/>
      <c r="F48" s="64" t="s">
        <v>30</v>
      </c>
      <c r="G48" s="7"/>
      <c r="H48" s="86"/>
      <c r="I48" s="45">
        <f t="shared" ref="I48:I50" si="17">G48+H48</f>
        <v>0</v>
      </c>
      <c r="J48" s="46">
        <v>886</v>
      </c>
      <c r="K48" s="22" t="str">
        <f t="shared" si="1"/>
        <v>RECHAZADO</v>
      </c>
      <c r="L48" s="47">
        <v>0.25</v>
      </c>
      <c r="M48" s="53">
        <f t="shared" si="7"/>
        <v>0</v>
      </c>
      <c r="N48" s="90"/>
      <c r="O48" s="114"/>
      <c r="P48" s="90"/>
    </row>
    <row r="49" spans="2:16" ht="14.25" customHeight="1" thickBot="1">
      <c r="B49" s="126">
        <v>14</v>
      </c>
      <c r="C49" s="132"/>
      <c r="D49" s="133"/>
      <c r="E49" s="147" t="s">
        <v>38</v>
      </c>
      <c r="F49" s="65" t="s">
        <v>28</v>
      </c>
      <c r="G49" s="8"/>
      <c r="H49" s="8"/>
      <c r="I49" s="48">
        <f t="shared" si="17"/>
        <v>0</v>
      </c>
      <c r="J49" s="49">
        <v>5217</v>
      </c>
      <c r="K49" s="22" t="str">
        <f t="shared" si="1"/>
        <v>RECHAZADO</v>
      </c>
      <c r="L49" s="50">
        <v>0.25</v>
      </c>
      <c r="M49" s="51">
        <f t="shared" si="7"/>
        <v>0</v>
      </c>
      <c r="N49" s="88">
        <f>M49+M50+M51</f>
        <v>0</v>
      </c>
      <c r="O49" s="97">
        <v>1000</v>
      </c>
      <c r="P49" s="88">
        <f>O49*N49</f>
        <v>0</v>
      </c>
    </row>
    <row r="50" spans="2:16" ht="26.25" thickBot="1">
      <c r="B50" s="127"/>
      <c r="C50" s="132"/>
      <c r="D50" s="133"/>
      <c r="E50" s="148"/>
      <c r="F50" s="63" t="s">
        <v>29</v>
      </c>
      <c r="G50" s="6"/>
      <c r="H50" s="85"/>
      <c r="I50" s="41">
        <f t="shared" si="17"/>
        <v>0</v>
      </c>
      <c r="J50" s="42">
        <v>3704</v>
      </c>
      <c r="K50" s="22" t="str">
        <f t="shared" si="1"/>
        <v>RECHAZADO</v>
      </c>
      <c r="L50" s="43">
        <v>0.25</v>
      </c>
      <c r="M50" s="52">
        <f t="shared" si="7"/>
        <v>0</v>
      </c>
      <c r="N50" s="89"/>
      <c r="O50" s="98"/>
      <c r="P50" s="89"/>
    </row>
    <row r="51" spans="2:16" ht="37.5" customHeight="1" thickBot="1">
      <c r="B51" s="129"/>
      <c r="C51" s="132"/>
      <c r="D51" s="133"/>
      <c r="E51" s="149"/>
      <c r="F51" s="66" t="s">
        <v>20</v>
      </c>
      <c r="G51" s="4"/>
      <c r="H51" s="4"/>
      <c r="I51" s="31">
        <f>G51+H51</f>
        <v>0</v>
      </c>
      <c r="J51" s="32">
        <v>2888.4</v>
      </c>
      <c r="K51" s="22" t="str">
        <f t="shared" si="1"/>
        <v>RECHAZADO</v>
      </c>
      <c r="L51" s="34">
        <v>0.5</v>
      </c>
      <c r="M51" s="53">
        <f t="shared" si="7"/>
        <v>0</v>
      </c>
      <c r="N51" s="90"/>
      <c r="O51" s="99"/>
      <c r="P51" s="90"/>
    </row>
    <row r="52" spans="2:16" ht="26.25" customHeight="1" thickBot="1">
      <c r="B52" s="126">
        <v>15</v>
      </c>
      <c r="C52" s="67"/>
      <c r="D52" s="68"/>
      <c r="E52" s="141" t="s">
        <v>35</v>
      </c>
      <c r="F52" s="19" t="s">
        <v>15</v>
      </c>
      <c r="G52" s="8"/>
      <c r="H52" s="8"/>
      <c r="I52" s="48">
        <f>G52+H52</f>
        <v>0</v>
      </c>
      <c r="J52" s="49">
        <v>72500</v>
      </c>
      <c r="K52" s="22" t="str">
        <f t="shared" si="1"/>
        <v>RECHAZADO</v>
      </c>
      <c r="L52" s="50">
        <v>0.25</v>
      </c>
      <c r="M52" s="51">
        <f t="shared" si="7"/>
        <v>0</v>
      </c>
      <c r="N52" s="88">
        <f>M52+M53+M54</f>
        <v>0</v>
      </c>
      <c r="O52" s="97">
        <v>15</v>
      </c>
      <c r="P52" s="88">
        <f>O52*N52</f>
        <v>0</v>
      </c>
    </row>
    <row r="53" spans="2:16" ht="48" customHeight="1" thickBot="1">
      <c r="B53" s="127"/>
      <c r="C53" s="67"/>
      <c r="D53" s="68"/>
      <c r="E53" s="142"/>
      <c r="F53" s="55" t="s">
        <v>16</v>
      </c>
      <c r="G53" s="10"/>
      <c r="H53" s="10"/>
      <c r="I53" s="56">
        <f>G53+H53</f>
        <v>0</v>
      </c>
      <c r="J53" s="57">
        <v>70296</v>
      </c>
      <c r="K53" s="22" t="str">
        <f t="shared" si="1"/>
        <v>RECHAZADO</v>
      </c>
      <c r="L53" s="58">
        <v>0.5</v>
      </c>
      <c r="M53" s="52">
        <f t="shared" si="7"/>
        <v>0</v>
      </c>
      <c r="N53" s="89"/>
      <c r="O53" s="98"/>
      <c r="P53" s="89"/>
    </row>
    <row r="54" spans="2:16" ht="26.25" customHeight="1" thickBot="1">
      <c r="B54" s="128"/>
      <c r="C54" s="69"/>
      <c r="D54" s="70"/>
      <c r="E54" s="143"/>
      <c r="F54" s="44" t="s">
        <v>17</v>
      </c>
      <c r="G54" s="7"/>
      <c r="H54" s="86"/>
      <c r="I54" s="45">
        <f>G54+H54</f>
        <v>0</v>
      </c>
      <c r="J54" s="46">
        <v>69050</v>
      </c>
      <c r="K54" s="22" t="str">
        <f t="shared" si="1"/>
        <v>RECHAZADO</v>
      </c>
      <c r="L54" s="47">
        <v>0.25</v>
      </c>
      <c r="M54" s="53">
        <f t="shared" si="7"/>
        <v>0</v>
      </c>
      <c r="N54" s="90"/>
      <c r="O54" s="99"/>
      <c r="P54" s="90"/>
    </row>
    <row r="55" spans="2:16" ht="19.5" thickBot="1">
      <c r="B55" s="119">
        <v>16</v>
      </c>
      <c r="C55" s="115"/>
      <c r="D55" s="116"/>
      <c r="E55" s="122" t="s">
        <v>44</v>
      </c>
      <c r="F55" s="36" t="s">
        <v>42</v>
      </c>
      <c r="G55" s="8"/>
      <c r="H55" s="8"/>
      <c r="I55" s="48">
        <f t="shared" ref="I55:I63" si="18">G55+H55</f>
        <v>0</v>
      </c>
      <c r="J55" s="49">
        <v>214</v>
      </c>
      <c r="K55" s="22" t="str">
        <f t="shared" si="1"/>
        <v>RECHAZADO</v>
      </c>
      <c r="L55" s="50">
        <v>0.5</v>
      </c>
      <c r="M55" s="51">
        <f t="shared" si="7"/>
        <v>0</v>
      </c>
      <c r="N55" s="88">
        <f>M55+M56+M57</f>
        <v>0</v>
      </c>
      <c r="O55" s="97">
        <v>25026</v>
      </c>
      <c r="P55" s="88">
        <f t="shared" ref="P55" si="19">O55*N55</f>
        <v>0</v>
      </c>
    </row>
    <row r="56" spans="2:16" ht="19.5" thickBot="1">
      <c r="B56" s="120"/>
      <c r="C56" s="115"/>
      <c r="D56" s="116"/>
      <c r="E56" s="123"/>
      <c r="F56" s="25" t="s">
        <v>43</v>
      </c>
      <c r="G56" s="6"/>
      <c r="H56" s="85"/>
      <c r="I56" s="41">
        <f t="shared" si="18"/>
        <v>0</v>
      </c>
      <c r="J56" s="42">
        <v>211</v>
      </c>
      <c r="K56" s="22" t="str">
        <f t="shared" si="1"/>
        <v>RECHAZADO</v>
      </c>
      <c r="L56" s="43">
        <v>0.25</v>
      </c>
      <c r="M56" s="52">
        <f t="shared" si="7"/>
        <v>0</v>
      </c>
      <c r="N56" s="89"/>
      <c r="O56" s="98"/>
      <c r="P56" s="89"/>
    </row>
    <row r="57" spans="2:16" ht="45" customHeight="1" thickBot="1">
      <c r="B57" s="121"/>
      <c r="C57" s="115"/>
      <c r="D57" s="116"/>
      <c r="E57" s="124"/>
      <c r="F57" s="87" t="s">
        <v>22</v>
      </c>
      <c r="G57" s="4"/>
      <c r="H57" s="4"/>
      <c r="I57" s="31">
        <f t="shared" si="18"/>
        <v>0</v>
      </c>
      <c r="J57" s="32">
        <v>191</v>
      </c>
      <c r="K57" s="22" t="str">
        <f t="shared" si="1"/>
        <v>RECHAZADO</v>
      </c>
      <c r="L57" s="34">
        <v>0.25</v>
      </c>
      <c r="M57" s="53">
        <f t="shared" si="7"/>
        <v>0</v>
      </c>
      <c r="N57" s="90"/>
      <c r="O57" s="99"/>
      <c r="P57" s="90"/>
    </row>
    <row r="58" spans="2:16" ht="19.5" thickBot="1">
      <c r="B58" s="119">
        <v>17</v>
      </c>
      <c r="C58" s="115"/>
      <c r="D58" s="116"/>
      <c r="E58" s="122" t="s">
        <v>45</v>
      </c>
      <c r="F58" s="54" t="s">
        <v>19</v>
      </c>
      <c r="G58" s="8"/>
      <c r="H58" s="8"/>
      <c r="I58" s="37">
        <f t="shared" si="18"/>
        <v>0</v>
      </c>
      <c r="J58" s="38">
        <v>47945</v>
      </c>
      <c r="K58" s="22" t="str">
        <f t="shared" si="1"/>
        <v>RECHAZADO</v>
      </c>
      <c r="L58" s="50">
        <v>0.25</v>
      </c>
      <c r="M58" s="51">
        <f t="shared" si="7"/>
        <v>0</v>
      </c>
      <c r="N58" s="88">
        <f>M58+M59+M60</f>
        <v>0</v>
      </c>
      <c r="O58" s="97">
        <v>576</v>
      </c>
      <c r="P58" s="88">
        <f t="shared" ref="P58" si="20">O58*N58</f>
        <v>0</v>
      </c>
    </row>
    <row r="59" spans="2:16" ht="53.25" customHeight="1" thickBot="1">
      <c r="B59" s="120"/>
      <c r="C59" s="115"/>
      <c r="D59" s="116"/>
      <c r="E59" s="123"/>
      <c r="F59" s="55" t="s">
        <v>20</v>
      </c>
      <c r="G59" s="10"/>
      <c r="H59" s="10"/>
      <c r="I59" s="56">
        <f t="shared" si="18"/>
        <v>0</v>
      </c>
      <c r="J59" s="57">
        <v>22651.413333333334</v>
      </c>
      <c r="K59" s="22" t="str">
        <f t="shared" si="1"/>
        <v>RECHAZADO</v>
      </c>
      <c r="L59" s="58">
        <v>0.5</v>
      </c>
      <c r="M59" s="52">
        <f t="shared" si="7"/>
        <v>0</v>
      </c>
      <c r="N59" s="89"/>
      <c r="O59" s="98"/>
      <c r="P59" s="89"/>
    </row>
    <row r="60" spans="2:16" ht="32.25" customHeight="1" thickBot="1">
      <c r="B60" s="121"/>
      <c r="C60" s="115"/>
      <c r="D60" s="116"/>
      <c r="E60" s="124"/>
      <c r="F60" s="44" t="s">
        <v>13</v>
      </c>
      <c r="G60" s="7"/>
      <c r="H60" s="86"/>
      <c r="I60" s="45">
        <f t="shared" si="18"/>
        <v>0</v>
      </c>
      <c r="J60" s="46">
        <v>18167</v>
      </c>
      <c r="K60" s="22" t="str">
        <f t="shared" si="1"/>
        <v>RECHAZADO</v>
      </c>
      <c r="L60" s="47">
        <v>0.25</v>
      </c>
      <c r="M60" s="53">
        <f t="shared" si="7"/>
        <v>0</v>
      </c>
      <c r="N60" s="90"/>
      <c r="O60" s="99"/>
      <c r="P60" s="90"/>
    </row>
    <row r="61" spans="2:16" ht="19.5" thickBot="1">
      <c r="B61" s="119">
        <v>18</v>
      </c>
      <c r="C61" s="115"/>
      <c r="D61" s="116"/>
      <c r="E61" s="122" t="s">
        <v>46</v>
      </c>
      <c r="F61" s="71" t="s">
        <v>31</v>
      </c>
      <c r="G61" s="8"/>
      <c r="H61" s="8"/>
      <c r="I61" s="48">
        <f t="shared" si="18"/>
        <v>0</v>
      </c>
      <c r="J61" s="49">
        <v>18541</v>
      </c>
      <c r="K61" s="22" t="str">
        <f t="shared" si="1"/>
        <v>RECHAZADO</v>
      </c>
      <c r="L61" s="50">
        <v>0.25</v>
      </c>
      <c r="M61" s="51">
        <f t="shared" si="7"/>
        <v>0</v>
      </c>
      <c r="N61" s="88">
        <f>M61+M62+M63</f>
        <v>0</v>
      </c>
      <c r="O61" s="97">
        <v>441</v>
      </c>
      <c r="P61" s="88">
        <f t="shared" ref="P61" si="21">O61*N61</f>
        <v>0</v>
      </c>
    </row>
    <row r="62" spans="2:16" ht="51.75" customHeight="1" thickBot="1">
      <c r="B62" s="120"/>
      <c r="C62" s="115"/>
      <c r="D62" s="116"/>
      <c r="E62" s="123"/>
      <c r="F62" s="72" t="s">
        <v>32</v>
      </c>
      <c r="G62" s="10"/>
      <c r="H62" s="10"/>
      <c r="I62" s="56">
        <f t="shared" si="18"/>
        <v>0</v>
      </c>
      <c r="J62" s="57">
        <v>11759</v>
      </c>
      <c r="K62" s="22" t="str">
        <f t="shared" si="1"/>
        <v>RECHAZADO</v>
      </c>
      <c r="L62" s="58">
        <v>0.5</v>
      </c>
      <c r="M62" s="52">
        <f t="shared" si="7"/>
        <v>0</v>
      </c>
      <c r="N62" s="89"/>
      <c r="O62" s="98"/>
      <c r="P62" s="89"/>
    </row>
    <row r="63" spans="2:16" ht="44.25" customHeight="1" thickBot="1">
      <c r="B63" s="121"/>
      <c r="C63" s="115"/>
      <c r="D63" s="116"/>
      <c r="E63" s="124"/>
      <c r="F63" s="73" t="s">
        <v>33</v>
      </c>
      <c r="G63" s="11"/>
      <c r="H63" s="11"/>
      <c r="I63" s="33">
        <f t="shared" si="18"/>
        <v>0</v>
      </c>
      <c r="J63" s="74">
        <v>11188</v>
      </c>
      <c r="K63" s="22" t="str">
        <f t="shared" si="1"/>
        <v>RECHAZADO</v>
      </c>
      <c r="L63" s="47">
        <v>0.25</v>
      </c>
      <c r="M63" s="53">
        <f t="shared" si="7"/>
        <v>0</v>
      </c>
      <c r="N63" s="90"/>
      <c r="O63" s="99"/>
      <c r="P63" s="90"/>
    </row>
    <row r="64" spans="2:16" ht="30.75" customHeight="1" thickBot="1">
      <c r="B64" s="119">
        <v>19</v>
      </c>
      <c r="C64" s="115"/>
      <c r="D64" s="116"/>
      <c r="E64" s="122" t="s">
        <v>47</v>
      </c>
      <c r="F64" s="36" t="s">
        <v>42</v>
      </c>
      <c r="G64" s="8"/>
      <c r="H64" s="8"/>
      <c r="I64" s="75">
        <f t="shared" ref="I64:I69" si="22">G64+H64</f>
        <v>0</v>
      </c>
      <c r="J64" s="76">
        <v>230</v>
      </c>
      <c r="K64" s="22" t="str">
        <f t="shared" si="1"/>
        <v>RECHAZADO</v>
      </c>
      <c r="L64" s="50">
        <v>0.5</v>
      </c>
      <c r="M64" s="51">
        <f t="shared" si="7"/>
        <v>0</v>
      </c>
      <c r="N64" s="88">
        <f>M64+M65+M66</f>
        <v>0</v>
      </c>
      <c r="O64" s="97">
        <v>30000</v>
      </c>
      <c r="P64" s="88">
        <f t="shared" ref="P64" si="23">O64*N64</f>
        <v>0</v>
      </c>
    </row>
    <row r="65" spans="2:21" ht="19.5" thickBot="1">
      <c r="B65" s="120"/>
      <c r="C65" s="115"/>
      <c r="D65" s="116"/>
      <c r="E65" s="123"/>
      <c r="F65" s="25" t="s">
        <v>43</v>
      </c>
      <c r="G65" s="6"/>
      <c r="H65" s="85"/>
      <c r="I65" s="77">
        <f t="shared" si="22"/>
        <v>0</v>
      </c>
      <c r="J65" s="78">
        <v>227</v>
      </c>
      <c r="K65" s="22" t="str">
        <f t="shared" si="1"/>
        <v>RECHAZADO</v>
      </c>
      <c r="L65" s="43">
        <v>0.25</v>
      </c>
      <c r="M65" s="52">
        <f t="shared" si="7"/>
        <v>0</v>
      </c>
      <c r="N65" s="89"/>
      <c r="O65" s="98"/>
      <c r="P65" s="89"/>
    </row>
    <row r="66" spans="2:21" ht="46.5" customHeight="1" thickBot="1">
      <c r="B66" s="121"/>
      <c r="C66" s="115"/>
      <c r="D66" s="116"/>
      <c r="E66" s="124"/>
      <c r="F66" s="87" t="s">
        <v>22</v>
      </c>
      <c r="G66" s="4"/>
      <c r="H66" s="4"/>
      <c r="I66" s="31">
        <f t="shared" si="22"/>
        <v>0</v>
      </c>
      <c r="J66" s="32">
        <v>219</v>
      </c>
      <c r="K66" s="22" t="str">
        <f t="shared" si="1"/>
        <v>RECHAZADO</v>
      </c>
      <c r="L66" s="34">
        <v>0.25</v>
      </c>
      <c r="M66" s="53">
        <f t="shared" si="7"/>
        <v>0</v>
      </c>
      <c r="N66" s="90"/>
      <c r="O66" s="99"/>
      <c r="P66" s="90"/>
    </row>
    <row r="67" spans="2:21" ht="15.75" customHeight="1" thickBot="1">
      <c r="B67" s="119">
        <v>20</v>
      </c>
      <c r="C67" s="115"/>
      <c r="D67" s="116"/>
      <c r="E67" s="122" t="s">
        <v>48</v>
      </c>
      <c r="F67" s="19" t="s">
        <v>42</v>
      </c>
      <c r="G67" s="8"/>
      <c r="H67" s="8"/>
      <c r="I67" s="48">
        <f t="shared" si="22"/>
        <v>0</v>
      </c>
      <c r="J67" s="49">
        <v>317</v>
      </c>
      <c r="K67" s="22" t="str">
        <f t="shared" si="1"/>
        <v>RECHAZADO</v>
      </c>
      <c r="L67" s="50">
        <v>0.25</v>
      </c>
      <c r="M67" s="51">
        <f t="shared" si="7"/>
        <v>0</v>
      </c>
      <c r="N67" s="88">
        <f>M67+M68+M69</f>
        <v>0</v>
      </c>
      <c r="O67" s="97">
        <v>60000</v>
      </c>
      <c r="P67" s="88">
        <f t="shared" ref="P67" si="24">O67*N67</f>
        <v>0</v>
      </c>
    </row>
    <row r="68" spans="2:21" ht="15.75" customHeight="1" thickBot="1">
      <c r="B68" s="120"/>
      <c r="C68" s="115"/>
      <c r="D68" s="116"/>
      <c r="E68" s="123"/>
      <c r="F68" s="25" t="s">
        <v>43</v>
      </c>
      <c r="G68" s="6"/>
      <c r="H68" s="85"/>
      <c r="I68" s="41">
        <f t="shared" si="22"/>
        <v>0</v>
      </c>
      <c r="J68" s="42">
        <v>298</v>
      </c>
      <c r="K68" s="22" t="str">
        <f t="shared" si="1"/>
        <v>RECHAZADO</v>
      </c>
      <c r="L68" s="43">
        <v>0.25</v>
      </c>
      <c r="M68" s="52">
        <f t="shared" si="7"/>
        <v>0</v>
      </c>
      <c r="N68" s="89"/>
      <c r="O68" s="98"/>
      <c r="P68" s="89"/>
    </row>
    <row r="69" spans="2:21" ht="42.75" customHeight="1" thickBot="1">
      <c r="B69" s="125"/>
      <c r="C69" s="117"/>
      <c r="D69" s="118"/>
      <c r="E69" s="124"/>
      <c r="F69" s="30" t="s">
        <v>63</v>
      </c>
      <c r="G69" s="4"/>
      <c r="H69" s="4"/>
      <c r="I69" s="31">
        <f t="shared" si="22"/>
        <v>0</v>
      </c>
      <c r="J69" s="32">
        <v>284</v>
      </c>
      <c r="K69" s="22" t="str">
        <f t="shared" si="1"/>
        <v>RECHAZADO</v>
      </c>
      <c r="L69" s="34">
        <v>0.5</v>
      </c>
      <c r="M69" s="53">
        <f t="shared" si="7"/>
        <v>0</v>
      </c>
      <c r="N69" s="90"/>
      <c r="O69" s="99"/>
      <c r="P69" s="90"/>
      <c r="U69" s="1"/>
    </row>
    <row r="70" spans="2:21" ht="27.75" customHeight="1">
      <c r="B70" s="12"/>
      <c r="C70" s="12"/>
      <c r="D70" s="12"/>
      <c r="E70" s="12"/>
      <c r="F70" s="12"/>
      <c r="G70" s="12"/>
      <c r="H70" s="12"/>
      <c r="I70" s="12"/>
      <c r="J70" s="12"/>
      <c r="K70" s="12"/>
      <c r="L70" s="12"/>
      <c r="M70" s="91" t="s">
        <v>51</v>
      </c>
      <c r="N70" s="92"/>
      <c r="O70" s="92"/>
      <c r="P70" s="95">
        <f>SUM(P10:P69)</f>
        <v>0</v>
      </c>
    </row>
    <row r="71" spans="2:21" ht="27.75" customHeight="1" thickBot="1">
      <c r="B71" s="12"/>
      <c r="C71" s="12"/>
      <c r="D71" s="12"/>
      <c r="E71" s="12"/>
      <c r="F71" s="12"/>
      <c r="G71" s="12"/>
      <c r="H71" s="12"/>
      <c r="I71" s="12"/>
      <c r="J71" s="12"/>
      <c r="K71" s="12"/>
      <c r="L71" s="12"/>
      <c r="M71" s="93"/>
      <c r="N71" s="94"/>
      <c r="O71" s="94"/>
      <c r="P71" s="96"/>
    </row>
  </sheetData>
  <sheetProtection password="D31A" sheet="1" objects="1" scenarios="1"/>
  <mergeCells count="109">
    <mergeCell ref="P43:P45"/>
    <mergeCell ref="P46:P48"/>
    <mergeCell ref="P25:P27"/>
    <mergeCell ref="P22:P24"/>
    <mergeCell ref="P28:P30"/>
    <mergeCell ref="P31:P33"/>
    <mergeCell ref="P34:P36"/>
    <mergeCell ref="C1:P1"/>
    <mergeCell ref="B5:P6"/>
    <mergeCell ref="E19:E21"/>
    <mergeCell ref="E28:E30"/>
    <mergeCell ref="B3:P3"/>
    <mergeCell ref="C9:D9"/>
    <mergeCell ref="P10:P12"/>
    <mergeCell ref="O10:O12"/>
    <mergeCell ref="N10:N12"/>
    <mergeCell ref="N13:N15"/>
    <mergeCell ref="N16:N18"/>
    <mergeCell ref="B10:B12"/>
    <mergeCell ref="C10:D21"/>
    <mergeCell ref="E10:E12"/>
    <mergeCell ref="B13:B15"/>
    <mergeCell ref="E13:E15"/>
    <mergeCell ref="B16:B18"/>
    <mergeCell ref="O37:O39"/>
    <mergeCell ref="O40:O42"/>
    <mergeCell ref="O43:O45"/>
    <mergeCell ref="O46:O48"/>
    <mergeCell ref="O49:O51"/>
    <mergeCell ref="O22:O24"/>
    <mergeCell ref="O25:O27"/>
    <mergeCell ref="O28:O30"/>
    <mergeCell ref="O31:O33"/>
    <mergeCell ref="O34:O36"/>
    <mergeCell ref="B52:B54"/>
    <mergeCell ref="B46:B48"/>
    <mergeCell ref="B37:B39"/>
    <mergeCell ref="B40:B42"/>
    <mergeCell ref="B43:B45"/>
    <mergeCell ref="B49:B51"/>
    <mergeCell ref="C22:D51"/>
    <mergeCell ref="P37:P39"/>
    <mergeCell ref="P40:P42"/>
    <mergeCell ref="B34:B36"/>
    <mergeCell ref="B31:B33"/>
    <mergeCell ref="B22:B24"/>
    <mergeCell ref="B25:B27"/>
    <mergeCell ref="B28:B30"/>
    <mergeCell ref="E37:E39"/>
    <mergeCell ref="E52:E54"/>
    <mergeCell ref="E46:E48"/>
    <mergeCell ref="E40:E42"/>
    <mergeCell ref="E43:E45"/>
    <mergeCell ref="E49:E51"/>
    <mergeCell ref="E34:E36"/>
    <mergeCell ref="E31:E33"/>
    <mergeCell ref="E22:E24"/>
    <mergeCell ref="E25:E27"/>
    <mergeCell ref="C55:D69"/>
    <mergeCell ref="B64:B66"/>
    <mergeCell ref="E64:E66"/>
    <mergeCell ref="B67:B69"/>
    <mergeCell ref="E67:E69"/>
    <mergeCell ref="B61:B63"/>
    <mergeCell ref="E61:E63"/>
    <mergeCell ref="B55:B57"/>
    <mergeCell ref="E55:E57"/>
    <mergeCell ref="B58:B60"/>
    <mergeCell ref="E58:E60"/>
    <mergeCell ref="E16:E18"/>
    <mergeCell ref="N19:N21"/>
    <mergeCell ref="P13:P15"/>
    <mergeCell ref="P16:P18"/>
    <mergeCell ref="P19:P21"/>
    <mergeCell ref="B19:B21"/>
    <mergeCell ref="O16:O18"/>
    <mergeCell ref="O19:O21"/>
    <mergeCell ref="O13:O15"/>
    <mergeCell ref="N22:N24"/>
    <mergeCell ref="N25:N27"/>
    <mergeCell ref="N28:N30"/>
    <mergeCell ref="N31:N33"/>
    <mergeCell ref="N34:N36"/>
    <mergeCell ref="N37:N39"/>
    <mergeCell ref="N40:N42"/>
    <mergeCell ref="N43:N45"/>
    <mergeCell ref="N64:N66"/>
    <mergeCell ref="N67:N69"/>
    <mergeCell ref="M70:O71"/>
    <mergeCell ref="P70:P71"/>
    <mergeCell ref="N46:N48"/>
    <mergeCell ref="N49:N51"/>
    <mergeCell ref="N52:N54"/>
    <mergeCell ref="N55:N57"/>
    <mergeCell ref="N58:N60"/>
    <mergeCell ref="N61:N63"/>
    <mergeCell ref="P52:P54"/>
    <mergeCell ref="P55:P57"/>
    <mergeCell ref="P58:P60"/>
    <mergeCell ref="P61:P63"/>
    <mergeCell ref="P64:P66"/>
    <mergeCell ref="P67:P69"/>
    <mergeCell ref="O61:O63"/>
    <mergeCell ref="P49:P51"/>
    <mergeCell ref="O64:O66"/>
    <mergeCell ref="O67:O69"/>
    <mergeCell ref="O52:O54"/>
    <mergeCell ref="O55:O57"/>
    <mergeCell ref="O58:O60"/>
  </mergeCells>
  <conditionalFormatting sqref="K10:K69">
    <cfRule type="containsText" dxfId="1" priority="6" operator="containsText" text="RECHAZADO">
      <formula>NOT(ISERROR(SEARCH("RECHAZADO",K10)))</formula>
    </cfRule>
  </conditionalFormatting>
  <conditionalFormatting sqref="K10:K69">
    <cfRule type="containsText" dxfId="0" priority="1" operator="containsText" text="RECHAZADO">
      <formula>NOT(ISERROR(SEARCH("RECHAZADO",K10)))</formula>
    </cfRule>
  </conditionalFormatting>
  <pageMargins left="0.70866141732283472" right="0.70866141732283472" top="0.74803149606299213" bottom="0.74803149606299213" header="0.31496062992125984" footer="0.31496062992125984"/>
  <pageSetup scale="35" fitToHeight="2" orientation="landscape"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cramirez</dc:creator>
  <cp:lastModifiedBy>cramirez</cp:lastModifiedBy>
  <cp:lastPrinted>2014-03-10T14:08:31Z</cp:lastPrinted>
  <dcterms:created xsi:type="dcterms:W3CDTF">2013-01-02T20:07:47Z</dcterms:created>
  <dcterms:modified xsi:type="dcterms:W3CDTF">2014-07-10T20:52:53Z</dcterms:modified>
</cp:coreProperties>
</file>